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9735" activeTab="2"/>
  </bookViews>
  <sheets>
    <sheet name="ROk I-IV" sheetId="1" r:id="rId1"/>
    <sheet name="Bloki specjalizacyjne" sheetId="2" r:id="rId2"/>
    <sheet name="obsada" sheetId="3" r:id="rId3"/>
  </sheets>
  <definedNames/>
  <calcPr fullCalcOnLoad="1"/>
</workbook>
</file>

<file path=xl/sharedStrings.xml><?xml version="1.0" encoding="utf-8"?>
<sst xmlns="http://schemas.openxmlformats.org/spreadsheetml/2006/main" count="192" uniqueCount="97">
  <si>
    <t>Przedmiot</t>
  </si>
  <si>
    <t>ECTS</t>
  </si>
  <si>
    <t>Forma zal.</t>
  </si>
  <si>
    <t>Godziny ogółem</t>
  </si>
  <si>
    <t>Wykłady</t>
  </si>
  <si>
    <t>Ćw.Aud.</t>
  </si>
  <si>
    <t>Ćw.Lab.</t>
  </si>
  <si>
    <t>Ćw.Ter.</t>
  </si>
  <si>
    <t>Wykładów tygodniowo</t>
  </si>
  <si>
    <t>Ćwiczeń tygodniowo</t>
  </si>
  <si>
    <t>wsp ECTS (25h)</t>
  </si>
  <si>
    <t>Fakultet tak/nie</t>
  </si>
  <si>
    <t>Lab</t>
  </si>
  <si>
    <t>ECTS kont</t>
  </si>
  <si>
    <t>ECTS niekont</t>
  </si>
  <si>
    <t>e</t>
  </si>
  <si>
    <t>z</t>
  </si>
  <si>
    <t xml:space="preserve">Σ   </t>
  </si>
  <si>
    <t>Udział procentowy [%]</t>
  </si>
  <si>
    <t>Nazwa przdmiotu do wyboru</t>
  </si>
  <si>
    <t xml:space="preserve">SEMESTR I </t>
  </si>
  <si>
    <t>SEMESTR II</t>
  </si>
  <si>
    <t>SEMESTR III</t>
  </si>
  <si>
    <t>SEMESTR IV</t>
  </si>
  <si>
    <t>SEMESTR V</t>
  </si>
  <si>
    <t>Wykładów 
tygodniowo</t>
  </si>
  <si>
    <t>Ćwiczeń 
tygodniowo</t>
  </si>
  <si>
    <t>SEMESTR VI</t>
  </si>
  <si>
    <t>SEMESTR VII</t>
  </si>
  <si>
    <t>Język obcy 1</t>
  </si>
  <si>
    <t>Język obcy 2</t>
  </si>
  <si>
    <t>Język obcy 4</t>
  </si>
  <si>
    <t>Język obcy 3</t>
  </si>
  <si>
    <t>Język obcy 5</t>
  </si>
  <si>
    <t>Przedmiot do wyboru I - blok A</t>
  </si>
  <si>
    <t>Przedmiot do wyboru II - blok B</t>
  </si>
  <si>
    <t xml:space="preserve">SEMESTR I - BLOK A </t>
  </si>
  <si>
    <t xml:space="preserve">SEMESTR II - BLOK B </t>
  </si>
  <si>
    <t>Zaawansowane metody analizy wyników badań eksperymentalnych i doświadczalnictwa</t>
  </si>
  <si>
    <t>Przedmiot do wyboru III - blok C</t>
  </si>
  <si>
    <t>Przedmiot do wyboru IV - blok D</t>
  </si>
  <si>
    <t>Ogółem godzin w semestrach 1 - 8</t>
  </si>
  <si>
    <t>Język obcy 6</t>
  </si>
  <si>
    <t>Filozofia</t>
  </si>
  <si>
    <t>SEMESTR VIII</t>
  </si>
  <si>
    <t>Uzyskanie stopnia naukowego doktora</t>
  </si>
  <si>
    <t>Sprawdzenie stopnia zaawansowania rozprawy doktorskiej*</t>
  </si>
  <si>
    <t xml:space="preserve">            &lt; 70%  - niedostateczny (2,0)</t>
  </si>
  <si>
    <t xml:space="preserve">             70% - 75% - dostateczny (3,0)</t>
  </si>
  <si>
    <t xml:space="preserve">             76% - 80% - dostateczny plus (3,5)</t>
  </si>
  <si>
    <t xml:space="preserve">             81% - 85% - dobry (4,0)</t>
  </si>
  <si>
    <t xml:space="preserve">             86% - 90% - dobry plus (4,5)</t>
  </si>
  <si>
    <t xml:space="preserve">             &gt; 90% - bardzo dobry (5,0)</t>
  </si>
  <si>
    <t xml:space="preserve"> *Ocenę wystawia kierownik studiów doktoranckich na podstawie zaawansowania rozprawy doktorskiej:</t>
  </si>
  <si>
    <t>SPNJO</t>
  </si>
  <si>
    <t>kierownik SD</t>
  </si>
  <si>
    <t>prof. dr hab. Zofia Hanusz</t>
  </si>
  <si>
    <t>Zaawansowane metody analizy wyników badań eksperymentalnych i doświadczalnictwa1</t>
  </si>
  <si>
    <t>Seminarium doktoranckie1</t>
  </si>
  <si>
    <t>Seminarium doktoranckie2</t>
  </si>
  <si>
    <t>Seminarium doktoranckie3</t>
  </si>
  <si>
    <t>Seminarium doktoranckie4</t>
  </si>
  <si>
    <t>Seminarium doktoranckie5</t>
  </si>
  <si>
    <t>Praktyka zawodowa1</t>
  </si>
  <si>
    <t>Praktyka zawodowa2</t>
  </si>
  <si>
    <t>Praktyka zawodowa3</t>
  </si>
  <si>
    <t>Praktyka zawodowa4</t>
  </si>
  <si>
    <t>SEMESTR III - BLOK C</t>
  </si>
  <si>
    <t>SEMESTR IV - BLOK D</t>
  </si>
  <si>
    <t>Sprawdzenie stopnia zaawansowania rozprawy doktorskiej</t>
  </si>
  <si>
    <t>Komercjalizacja badań naukowych i rozwijanie kompetencji społecznych</t>
  </si>
  <si>
    <t>Metodologiczne i etyczne aspekty prowadzenia badań naukowych i dydaktyki</t>
  </si>
  <si>
    <t>dr Maria Miczyńska-Kowalska</t>
  </si>
  <si>
    <t>Socjologia - wybrane aspekty</t>
  </si>
  <si>
    <t>prof. dr hab. Tadeusz Filipek</t>
  </si>
  <si>
    <t>Bioetyczne aspekty badań i dydaktyki</t>
  </si>
  <si>
    <t>prof. dr hab. Tomasz Gruszecki</t>
  </si>
  <si>
    <t>WYDZIAŁ INŻYNIERII PRODUKCJI</t>
  </si>
  <si>
    <t>Contemporary methods of  research and teaching in agricultural engineering</t>
  </si>
  <si>
    <t>Biosensory w systemach kontroli procesów technologicznych</t>
  </si>
  <si>
    <t>Socjologia- wybrane aspekty</t>
  </si>
  <si>
    <t xml:space="preserve">Kierunki rozwoju metod analitycznych w ocenie żywności - wykłady monograficzne </t>
  </si>
  <si>
    <t xml:space="preserve">Żywność XXI wieku - wykłady monograficzne </t>
  </si>
  <si>
    <t>Contemporary methods of  research and teaching in agricultural engineering- dr hab. Rafał Nadulski, prof. nadzw. UP</t>
  </si>
  <si>
    <t>Kierunki rozwoju metod analitycznych w ocenie żywności - wykłady monograficzne - dr hab. Dominik Szwajgier</t>
  </si>
  <si>
    <t xml:space="preserve">Żywność XXI wieku - wykłady monograficzne - dr hab. Joanna Stadnik </t>
  </si>
  <si>
    <t>SEMESTR I</t>
  </si>
  <si>
    <t>Metodologia i dydaktyka nauk przyrodniczych nauk przyrodniczych</t>
  </si>
  <si>
    <t>Metodologia i dydaktyka nauk przyrodniczych</t>
  </si>
  <si>
    <t>prof. dr hab. Jerzy Demetraki Paleolog</t>
  </si>
  <si>
    <t>dr hab. Mirosław Murat</t>
  </si>
  <si>
    <t>dr hab.inż.Bartosz Sołowiej</t>
  </si>
  <si>
    <t>dr inż. Jacek Kapica</t>
  </si>
  <si>
    <t>Niekonwencjonalne metody przetwarzania żywności - dr hab. Zbigniew Kobus</t>
  </si>
  <si>
    <t>Niekonwencjonalne metody przetwarzania żywności</t>
  </si>
  <si>
    <t>Osoba prowadząca (rok naboru 2018/19)</t>
  </si>
  <si>
    <t xml:space="preserve">Dziedzina/Dyscyplina nauki rolnicze/inżynieria rolnicza studia stacjonarne trzeciego stopnia.
 Zatwierdzono uchwałą Rady Wydziału dn. 20.04.2018, obowiązuje od naboru 2018/2019 od 1.10.2018 roku 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</si>
</sst>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&quot; zł&quot;_-;\-* #,##0.00&quot; zł&quot;_-;_-* \-??&quot; zł&quot;_-;_-@_-"/>
    <numFmt numFmtId="165" formatCode="0.0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59">
    <font>
      <sz val="10"/>
      <name val="Arial"/>
      <family val="2"/>
    </font>
    <font>
      <sz val="11"/>
      <color indexed="8"/>
      <name val="Calibri"/>
      <family val="2"/>
    </font>
    <font>
      <sz val="9"/>
      <name val="Arial"/>
      <family val="2"/>
    </font>
    <font>
      <sz val="10"/>
      <color indexed="12"/>
      <name val="Arial"/>
      <family val="2"/>
    </font>
    <font>
      <sz val="10"/>
      <color indexed="57"/>
      <name val="Arial"/>
      <family val="2"/>
    </font>
    <font>
      <b/>
      <sz val="8"/>
      <name val="Arial Narrow"/>
      <family val="2"/>
    </font>
    <font>
      <b/>
      <sz val="9"/>
      <color indexed="57"/>
      <name val="Arial Narrow"/>
      <family val="2"/>
    </font>
    <font>
      <sz val="8"/>
      <name val="Arial Narrow"/>
      <family val="2"/>
    </font>
    <font>
      <b/>
      <sz val="9"/>
      <name val="Arial Narrow"/>
      <family val="2"/>
    </font>
    <font>
      <sz val="10"/>
      <color indexed="8"/>
      <name val="Arial Narrow"/>
      <family val="2"/>
    </font>
    <font>
      <sz val="10"/>
      <name val="Arial Narrow"/>
      <family val="2"/>
    </font>
    <font>
      <sz val="9"/>
      <name val="Arial Narrow"/>
      <family val="2"/>
    </font>
    <font>
      <b/>
      <sz val="9"/>
      <color indexed="8"/>
      <name val="Arial Narrow"/>
      <family val="2"/>
    </font>
    <font>
      <sz val="9"/>
      <color indexed="10"/>
      <name val="Arial Narrow"/>
      <family val="2"/>
    </font>
    <font>
      <b/>
      <sz val="9"/>
      <color indexed="10"/>
      <name val="Arial Narrow"/>
      <family val="2"/>
    </font>
    <font>
      <b/>
      <sz val="10"/>
      <name val="Arial Narrow"/>
      <family val="2"/>
    </font>
    <font>
      <b/>
      <sz val="10"/>
      <color indexed="8"/>
      <name val="Arial Narrow"/>
      <family val="2"/>
    </font>
    <font>
      <b/>
      <sz val="10"/>
      <color indexed="57"/>
      <name val="Arial Narrow"/>
      <family val="2"/>
    </font>
    <font>
      <sz val="9"/>
      <color indexed="8"/>
      <name val="Arial Narrow"/>
      <family val="2"/>
    </font>
    <font>
      <b/>
      <sz val="9"/>
      <color indexed="12"/>
      <name val="Arial Narrow"/>
      <family val="2"/>
    </font>
    <font>
      <sz val="10"/>
      <color indexed="12"/>
      <name val="Arial Narrow"/>
      <family val="2"/>
    </font>
    <font>
      <b/>
      <sz val="9"/>
      <name val="Arial CE"/>
      <family val="2"/>
    </font>
    <font>
      <b/>
      <sz val="10"/>
      <name val="Arial CE"/>
      <family val="2"/>
    </font>
    <font>
      <b/>
      <sz val="9"/>
      <name val="Arial"/>
      <family val="2"/>
    </font>
    <font>
      <sz val="9"/>
      <color indexed="12"/>
      <name val="Arial Narrow"/>
      <family val="2"/>
    </font>
    <font>
      <b/>
      <sz val="10"/>
      <color indexed="10"/>
      <name val="Arial"/>
      <family val="2"/>
    </font>
    <font>
      <b/>
      <sz val="9"/>
      <color indexed="10"/>
      <name val="Arial"/>
      <family val="2"/>
    </font>
    <font>
      <sz val="10"/>
      <color indexed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12"/>
      <name val="Arial"/>
      <family val="2"/>
    </font>
    <font>
      <b/>
      <sz val="10"/>
      <color indexed="8"/>
      <name val="Arial"/>
      <family val="2"/>
    </font>
    <font>
      <sz val="6"/>
      <color indexed="8"/>
      <name val="Arial"/>
      <family val="2"/>
    </font>
    <font>
      <sz val="9"/>
      <color indexed="57"/>
      <name val="Arial"/>
      <family val="2"/>
    </font>
    <font>
      <sz val="10"/>
      <color indexed="57"/>
      <name val="Arial Narrow"/>
      <family val="2"/>
    </font>
    <font>
      <sz val="9"/>
      <color indexed="57"/>
      <name val="Arial Narrow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Arial"/>
      <family val="2"/>
    </font>
    <font>
      <sz val="9"/>
      <color indexed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3" fillId="10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6" borderId="0" applyNumberFormat="0" applyBorder="0" applyAlignment="0" applyProtection="0"/>
    <xf numFmtId="0" fontId="43" fillId="10" borderId="0" applyNumberFormat="0" applyBorder="0" applyAlignment="0" applyProtection="0"/>
    <xf numFmtId="0" fontId="43" fillId="3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3" fillId="10" borderId="0" applyNumberFormat="0" applyBorder="0" applyAlignment="0" applyProtection="0"/>
    <xf numFmtId="0" fontId="43" fillId="14" borderId="0" applyNumberFormat="0" applyBorder="0" applyAlignment="0" applyProtection="0"/>
    <xf numFmtId="0" fontId="44" fillId="3" borderId="1" applyNumberFormat="0" applyAlignment="0" applyProtection="0"/>
    <xf numFmtId="0" fontId="45" fillId="2" borderId="2" applyNumberFormat="0" applyAlignment="0" applyProtection="0"/>
    <xf numFmtId="0" fontId="46" fillId="15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" fillId="0" borderId="0">
      <alignment/>
      <protection/>
    </xf>
    <xf numFmtId="0" fontId="41" fillId="0" borderId="0" applyNumberFormat="0" applyFill="0" applyBorder="0" applyAlignment="0" applyProtection="0"/>
    <xf numFmtId="0" fontId="47" fillId="0" borderId="3" applyNumberFormat="0" applyFill="0" applyAlignment="0" applyProtection="0"/>
    <xf numFmtId="0" fontId="48" fillId="16" borderId="4" applyNumberFormat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3" fillId="2" borderId="1" applyNumberFormat="0" applyAlignment="0" applyProtection="0"/>
    <xf numFmtId="0" fontId="42" fillId="0" borderId="0" applyNumberFormat="0" applyFill="0" applyBorder="0" applyAlignment="0" applyProtection="0"/>
    <xf numFmtId="9" fontId="0" fillId="0" borderId="0" applyFill="0" applyBorder="0" applyAlignment="0" applyProtection="0"/>
    <xf numFmtId="0" fontId="54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0" fillId="4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64" fontId="1" fillId="0" borderId="0">
      <alignment/>
      <protection/>
    </xf>
    <xf numFmtId="0" fontId="58" fillId="17" borderId="0" applyNumberFormat="0" applyBorder="0" applyAlignment="0" applyProtection="0"/>
  </cellStyleXfs>
  <cellXfs count="200">
    <xf numFmtId="0" fontId="0" fillId="0" borderId="0" xfId="0" applyAlignment="1">
      <alignment/>
    </xf>
    <xf numFmtId="0" fontId="2" fillId="0" borderId="0" xfId="53" applyFont="1" applyAlignment="1">
      <alignment horizontal="left"/>
      <protection/>
    </xf>
    <xf numFmtId="0" fontId="3" fillId="0" borderId="0" xfId="53" applyFont="1">
      <alignment/>
      <protection/>
    </xf>
    <xf numFmtId="0" fontId="2" fillId="0" borderId="0" xfId="53" applyFont="1" applyAlignment="1">
      <alignment horizontal="center"/>
      <protection/>
    </xf>
    <xf numFmtId="0" fontId="2" fillId="0" borderId="0" xfId="53" applyFont="1" applyBorder="1" applyAlignment="1">
      <alignment horizontal="center"/>
      <protection/>
    </xf>
    <xf numFmtId="0" fontId="10" fillId="0" borderId="10" xfId="53" applyFont="1" applyFill="1" applyBorder="1" applyAlignment="1">
      <alignment horizontal="center" vertical="center"/>
      <protection/>
    </xf>
    <xf numFmtId="0" fontId="9" fillId="0" borderId="10" xfId="53" applyFont="1" applyFill="1" applyBorder="1" applyAlignment="1">
      <alignment horizontal="center" vertical="center"/>
      <protection/>
    </xf>
    <xf numFmtId="1" fontId="9" fillId="0" borderId="10" xfId="53" applyNumberFormat="1" applyFont="1" applyFill="1" applyBorder="1" applyAlignment="1">
      <alignment horizontal="center" vertical="center"/>
      <protection/>
    </xf>
    <xf numFmtId="1" fontId="10" fillId="0" borderId="10" xfId="53" applyNumberFormat="1" applyFont="1" applyFill="1" applyBorder="1" applyAlignment="1">
      <alignment horizontal="center" vertical="center"/>
      <protection/>
    </xf>
    <xf numFmtId="0" fontId="9" fillId="0" borderId="10" xfId="53" applyNumberFormat="1" applyFont="1" applyFill="1" applyBorder="1" applyAlignment="1">
      <alignment horizontal="center" vertical="center"/>
      <protection/>
    </xf>
    <xf numFmtId="0" fontId="6" fillId="0" borderId="11" xfId="53" applyFont="1" applyFill="1" applyBorder="1" applyAlignment="1">
      <alignment horizontal="center" vertical="center"/>
      <protection/>
    </xf>
    <xf numFmtId="0" fontId="11" fillId="0" borderId="0" xfId="53" applyFont="1" applyFill="1" applyAlignment="1">
      <alignment horizontal="center"/>
      <protection/>
    </xf>
    <xf numFmtId="9" fontId="11" fillId="0" borderId="0" xfId="53" applyNumberFormat="1" applyFont="1" applyFill="1">
      <alignment/>
      <protection/>
    </xf>
    <xf numFmtId="0" fontId="8" fillId="0" borderId="0" xfId="53" applyFont="1" applyFill="1" applyAlignment="1">
      <alignment horizontal="center"/>
      <protection/>
    </xf>
    <xf numFmtId="0" fontId="8" fillId="0" borderId="0" xfId="53" applyFont="1" applyFill="1">
      <alignment/>
      <protection/>
    </xf>
    <xf numFmtId="0" fontId="12" fillId="0" borderId="0" xfId="53" applyFont="1" applyFill="1">
      <alignment/>
      <protection/>
    </xf>
    <xf numFmtId="0" fontId="13" fillId="0" borderId="0" xfId="53" applyFont="1" applyFill="1" applyAlignment="1">
      <alignment horizontal="center"/>
      <protection/>
    </xf>
    <xf numFmtId="0" fontId="18" fillId="0" borderId="0" xfId="53" applyFont="1" applyFill="1" applyAlignment="1">
      <alignment horizontal="center"/>
      <protection/>
    </xf>
    <xf numFmtId="0" fontId="19" fillId="0" borderId="0" xfId="53" applyFont="1" applyFill="1">
      <alignment/>
      <protection/>
    </xf>
    <xf numFmtId="0" fontId="10" fillId="0" borderId="10" xfId="53" applyNumberFormat="1" applyFont="1" applyFill="1" applyBorder="1" applyAlignment="1">
      <alignment horizontal="center" vertical="center"/>
      <protection/>
    </xf>
    <xf numFmtId="9" fontId="13" fillId="0" borderId="0" xfId="53" applyNumberFormat="1" applyFont="1" applyFill="1">
      <alignment/>
      <protection/>
    </xf>
    <xf numFmtId="0" fontId="6" fillId="0" borderId="0" xfId="53" applyFont="1" applyFill="1" applyAlignment="1">
      <alignment horizontal="center"/>
      <protection/>
    </xf>
    <xf numFmtId="0" fontId="2" fillId="0" borderId="0" xfId="53" applyFont="1" applyFill="1" applyAlignment="1">
      <alignment horizontal="center"/>
      <protection/>
    </xf>
    <xf numFmtId="0" fontId="2" fillId="0" borderId="0" xfId="53" applyFont="1" applyFill="1">
      <alignment/>
      <protection/>
    </xf>
    <xf numFmtId="0" fontId="33" fillId="0" borderId="0" xfId="53" applyFont="1" applyFill="1" applyAlignment="1">
      <alignment horizontal="center"/>
      <protection/>
    </xf>
    <xf numFmtId="0" fontId="28" fillId="0" borderId="0" xfId="53" applyFont="1" applyFill="1" applyAlignment="1">
      <alignment horizontal="center"/>
      <protection/>
    </xf>
    <xf numFmtId="0" fontId="28" fillId="0" borderId="0" xfId="53" applyFont="1" applyFill="1">
      <alignment/>
      <protection/>
    </xf>
    <xf numFmtId="0" fontId="9" fillId="0" borderId="12" xfId="0" applyFont="1" applyBorder="1" applyAlignment="1">
      <alignment/>
    </xf>
    <xf numFmtId="0" fontId="10" fillId="0" borderId="12" xfId="0" applyFont="1" applyBorder="1" applyAlignment="1">
      <alignment/>
    </xf>
    <xf numFmtId="1" fontId="17" fillId="0" borderId="11" xfId="53" applyNumberFormat="1" applyFont="1" applyFill="1" applyBorder="1" applyAlignment="1">
      <alignment horizontal="center" vertical="center"/>
      <protection/>
    </xf>
    <xf numFmtId="0" fontId="12" fillId="0" borderId="13" xfId="53" applyFont="1" applyFill="1" applyBorder="1" applyAlignment="1">
      <alignment vertical="center"/>
      <protection/>
    </xf>
    <xf numFmtId="0" fontId="12" fillId="0" borderId="14" xfId="53" applyFont="1" applyFill="1" applyBorder="1" applyAlignment="1">
      <alignment vertical="center"/>
      <protection/>
    </xf>
    <xf numFmtId="1" fontId="10" fillId="0" borderId="12" xfId="53" applyNumberFormat="1" applyFont="1" applyFill="1" applyBorder="1" applyAlignment="1">
      <alignment horizontal="center" vertical="center"/>
      <protection/>
    </xf>
    <xf numFmtId="0" fontId="9" fillId="0" borderId="12" xfId="53" applyFont="1" applyFill="1" applyBorder="1" applyAlignment="1">
      <alignment horizontal="left" vertical="center"/>
      <protection/>
    </xf>
    <xf numFmtId="0" fontId="9" fillId="0" borderId="12" xfId="53" applyFont="1" applyFill="1" applyBorder="1" applyAlignment="1">
      <alignment horizontal="center" vertical="center"/>
      <protection/>
    </xf>
    <xf numFmtId="1" fontId="9" fillId="0" borderId="12" xfId="53" applyNumberFormat="1" applyFont="1" applyFill="1" applyBorder="1" applyAlignment="1">
      <alignment horizontal="center" vertical="center"/>
      <protection/>
    </xf>
    <xf numFmtId="0" fontId="9" fillId="0" borderId="12" xfId="53" applyFont="1" applyFill="1" applyBorder="1" applyAlignment="1">
      <alignment horizontal="left" vertical="center" shrinkToFit="1"/>
      <protection/>
    </xf>
    <xf numFmtId="1" fontId="10" fillId="0" borderId="12" xfId="53" applyNumberFormat="1" applyFont="1" applyFill="1" applyBorder="1" applyAlignment="1">
      <alignment horizontal="left" vertical="center"/>
      <protection/>
    </xf>
    <xf numFmtId="1" fontId="9" fillId="0" borderId="12" xfId="53" applyNumberFormat="1" applyFont="1" applyFill="1" applyBorder="1" applyAlignment="1">
      <alignment horizontal="left" vertical="center"/>
      <protection/>
    </xf>
    <xf numFmtId="0" fontId="35" fillId="0" borderId="11" xfId="53" applyFont="1" applyFill="1" applyBorder="1" applyAlignment="1">
      <alignment horizontal="left" vertical="center"/>
      <protection/>
    </xf>
    <xf numFmtId="0" fontId="11" fillId="0" borderId="0" xfId="53" applyFont="1" applyFill="1" applyAlignment="1">
      <alignment horizontal="left"/>
      <protection/>
    </xf>
    <xf numFmtId="9" fontId="11" fillId="0" borderId="0" xfId="53" applyNumberFormat="1" applyFont="1" applyFill="1" applyAlignment="1">
      <alignment horizontal="left"/>
      <protection/>
    </xf>
    <xf numFmtId="1" fontId="15" fillId="0" borderId="12" xfId="53" applyNumberFormat="1" applyFont="1" applyFill="1" applyBorder="1" applyAlignment="1">
      <alignment horizontal="center"/>
      <protection/>
    </xf>
    <xf numFmtId="1" fontId="22" fillId="0" borderId="12" xfId="53" applyNumberFormat="1" applyFont="1" applyFill="1" applyBorder="1" applyAlignment="1">
      <alignment horizontal="center" vertical="center"/>
      <protection/>
    </xf>
    <xf numFmtId="1" fontId="23" fillId="0" borderId="12" xfId="53" applyNumberFormat="1" applyFont="1" applyFill="1" applyBorder="1" applyAlignment="1">
      <alignment horizontal="left" vertical="center"/>
      <protection/>
    </xf>
    <xf numFmtId="1" fontId="24" fillId="0" borderId="12" xfId="53" applyNumberFormat="1" applyFont="1" applyFill="1" applyBorder="1" applyAlignment="1">
      <alignment vertical="center"/>
      <protection/>
    </xf>
    <xf numFmtId="1" fontId="25" fillId="0" borderId="12" xfId="53" applyNumberFormat="1" applyFont="1" applyFill="1" applyBorder="1" applyAlignment="1">
      <alignment horizontal="center" vertical="center"/>
      <protection/>
    </xf>
    <xf numFmtId="0" fontId="27" fillId="0" borderId="12" xfId="53" applyFont="1" applyFill="1" applyBorder="1" applyAlignment="1">
      <alignment horizontal="center" vertical="center"/>
      <protection/>
    </xf>
    <xf numFmtId="0" fontId="0" fillId="0" borderId="12" xfId="53" applyFont="1" applyFill="1" applyBorder="1" applyAlignment="1">
      <alignment horizontal="center" vertical="center"/>
      <protection/>
    </xf>
    <xf numFmtId="1" fontId="24" fillId="0" borderId="12" xfId="53" applyNumberFormat="1" applyFont="1" applyFill="1" applyBorder="1">
      <alignment/>
      <protection/>
    </xf>
    <xf numFmtId="1" fontId="29" fillId="0" borderId="12" xfId="53" applyNumberFormat="1" applyFont="1" applyFill="1" applyBorder="1" applyAlignment="1">
      <alignment horizontal="center"/>
      <protection/>
    </xf>
    <xf numFmtId="1" fontId="26" fillId="0" borderId="12" xfId="53" applyNumberFormat="1" applyFont="1" applyFill="1" applyBorder="1" applyAlignment="1">
      <alignment horizontal="center"/>
      <protection/>
    </xf>
    <xf numFmtId="1" fontId="30" fillId="0" borderId="12" xfId="53" applyNumberFormat="1" applyFont="1" applyFill="1" applyBorder="1" applyAlignment="1">
      <alignment horizontal="center"/>
      <protection/>
    </xf>
    <xf numFmtId="9" fontId="31" fillId="0" borderId="12" xfId="53" applyNumberFormat="1" applyFont="1" applyFill="1" applyBorder="1" applyAlignment="1">
      <alignment horizontal="center"/>
      <protection/>
    </xf>
    <xf numFmtId="1" fontId="31" fillId="0" borderId="12" xfId="53" applyNumberFormat="1" applyFont="1" applyFill="1" applyBorder="1" applyAlignment="1">
      <alignment horizontal="center"/>
      <protection/>
    </xf>
    <xf numFmtId="165" fontId="29" fillId="0" borderId="12" xfId="53" applyNumberFormat="1" applyFont="1" applyFill="1" applyBorder="1" applyAlignment="1">
      <alignment horizontal="center"/>
      <protection/>
    </xf>
    <xf numFmtId="1" fontId="10" fillId="0" borderId="15" xfId="53" applyNumberFormat="1" applyFont="1" applyFill="1" applyBorder="1" applyAlignment="1">
      <alignment horizontal="center" vertical="center"/>
      <protection/>
    </xf>
    <xf numFmtId="1" fontId="10" fillId="2" borderId="15" xfId="53" applyNumberFormat="1" applyFont="1" applyFill="1" applyBorder="1" applyAlignment="1">
      <alignment horizontal="center" vertical="center"/>
      <protection/>
    </xf>
    <xf numFmtId="0" fontId="12" fillId="0" borderId="16" xfId="53" applyFont="1" applyFill="1" applyBorder="1" applyAlignment="1">
      <alignment vertical="center"/>
      <protection/>
    </xf>
    <xf numFmtId="0" fontId="12" fillId="0" borderId="17" xfId="53" applyFont="1" applyFill="1" applyBorder="1" applyAlignment="1">
      <alignment vertical="center"/>
      <protection/>
    </xf>
    <xf numFmtId="0" fontId="12" fillId="0" borderId="18" xfId="53" applyFont="1" applyFill="1" applyBorder="1" applyAlignment="1">
      <alignment vertical="center"/>
      <protection/>
    </xf>
    <xf numFmtId="0" fontId="12" fillId="0" borderId="19" xfId="53" applyFont="1" applyFill="1" applyBorder="1" applyAlignment="1">
      <alignment vertical="center"/>
      <protection/>
    </xf>
    <xf numFmtId="0" fontId="9" fillId="0" borderId="20" xfId="53" applyFont="1" applyFill="1" applyBorder="1" applyAlignment="1">
      <alignment horizontal="left" vertical="center"/>
      <protection/>
    </xf>
    <xf numFmtId="0" fontId="12" fillId="0" borderId="21" xfId="53" applyFont="1" applyFill="1" applyBorder="1" applyAlignment="1">
      <alignment horizontal="left" vertical="center"/>
      <protection/>
    </xf>
    <xf numFmtId="1" fontId="10" fillId="0" borderId="20" xfId="53" applyNumberFormat="1" applyFont="1" applyFill="1" applyBorder="1" applyAlignment="1">
      <alignment horizontal="center" vertical="center"/>
      <protection/>
    </xf>
    <xf numFmtId="0" fontId="9" fillId="0" borderId="20" xfId="53" applyFont="1" applyFill="1" applyBorder="1" applyAlignment="1">
      <alignment horizontal="center" vertical="center"/>
      <protection/>
    </xf>
    <xf numFmtId="1" fontId="9" fillId="0" borderId="20" xfId="53" applyNumberFormat="1" applyFont="1" applyFill="1" applyBorder="1" applyAlignment="1">
      <alignment horizontal="center" vertical="center"/>
      <protection/>
    </xf>
    <xf numFmtId="0" fontId="16" fillId="0" borderId="21" xfId="53" applyFont="1" applyFill="1" applyBorder="1" applyAlignment="1">
      <alignment horizontal="left" vertical="center"/>
      <protection/>
    </xf>
    <xf numFmtId="1" fontId="10" fillId="0" borderId="22" xfId="53" applyNumberFormat="1" applyFont="1" applyFill="1" applyBorder="1" applyAlignment="1">
      <alignment horizontal="center" vertical="center"/>
      <protection/>
    </xf>
    <xf numFmtId="0" fontId="9" fillId="0" borderId="22" xfId="53" applyFont="1" applyFill="1" applyBorder="1" applyAlignment="1">
      <alignment horizontal="center" vertical="center"/>
      <protection/>
    </xf>
    <xf numFmtId="1" fontId="9" fillId="0" borderId="22" xfId="53" applyNumberFormat="1" applyFont="1" applyFill="1" applyBorder="1" applyAlignment="1">
      <alignment horizontal="center" vertical="center"/>
      <protection/>
    </xf>
    <xf numFmtId="1" fontId="9" fillId="0" borderId="23" xfId="53" applyNumberFormat="1" applyFont="1" applyFill="1" applyBorder="1" applyAlignment="1">
      <alignment horizontal="center" vertical="center"/>
      <protection/>
    </xf>
    <xf numFmtId="0" fontId="12" fillId="0" borderId="24" xfId="53" applyFont="1" applyFill="1" applyBorder="1" applyAlignment="1">
      <alignment vertical="center"/>
      <protection/>
    </xf>
    <xf numFmtId="1" fontId="9" fillId="0" borderId="25" xfId="53" applyNumberFormat="1" applyFont="1" applyFill="1" applyBorder="1" applyAlignment="1">
      <alignment horizontal="center" vertical="center"/>
      <protection/>
    </xf>
    <xf numFmtId="1" fontId="9" fillId="0" borderId="11" xfId="53" applyNumberFormat="1" applyFont="1" applyFill="1" applyBorder="1" applyAlignment="1">
      <alignment horizontal="center" vertical="center"/>
      <protection/>
    </xf>
    <xf numFmtId="0" fontId="12" fillId="0" borderId="12" xfId="53" applyFont="1" applyFill="1" applyBorder="1" applyAlignment="1">
      <alignment horizontal="left" vertical="center"/>
      <protection/>
    </xf>
    <xf numFmtId="0" fontId="10" fillId="0" borderId="12" xfId="0" applyFont="1" applyBorder="1" applyAlignment="1">
      <alignment shrinkToFit="1"/>
    </xf>
    <xf numFmtId="0" fontId="12" fillId="0" borderId="12" xfId="53" applyFont="1" applyFill="1" applyBorder="1" applyAlignment="1">
      <alignment vertical="center"/>
      <protection/>
    </xf>
    <xf numFmtId="0" fontId="9" fillId="0" borderId="12" xfId="0" applyFont="1" applyBorder="1" applyAlignment="1">
      <alignment shrinkToFit="1"/>
    </xf>
    <xf numFmtId="0" fontId="16" fillId="0" borderId="12" xfId="53" applyFont="1" applyFill="1" applyBorder="1" applyAlignment="1">
      <alignment horizontal="left" vertical="center"/>
      <protection/>
    </xf>
    <xf numFmtId="0" fontId="0" fillId="0" borderId="12" xfId="0" applyBorder="1" applyAlignment="1">
      <alignment/>
    </xf>
    <xf numFmtId="0" fontId="37" fillId="18" borderId="10" xfId="53" applyFont="1" applyFill="1" applyBorder="1" applyAlignment="1">
      <alignment horizontal="center" vertical="center" wrapText="1"/>
      <protection/>
    </xf>
    <xf numFmtId="164" fontId="37" fillId="18" borderId="26" xfId="65" applyFont="1" applyFill="1" applyBorder="1" applyAlignment="1" applyProtection="1">
      <alignment horizontal="center" vertical="center" textRotation="90" wrapText="1"/>
      <protection/>
    </xf>
    <xf numFmtId="164" fontId="37" fillId="18" borderId="26" xfId="65" applyFont="1" applyFill="1" applyBorder="1" applyAlignment="1" applyProtection="1">
      <alignment horizontal="center" vertical="center" textRotation="90"/>
      <protection/>
    </xf>
    <xf numFmtId="49" fontId="37" fillId="18" borderId="10" xfId="65" applyNumberFormat="1" applyFont="1" applyFill="1" applyBorder="1" applyAlignment="1" applyProtection="1">
      <alignment horizontal="center" vertical="center" textRotation="90" wrapText="1"/>
      <protection/>
    </xf>
    <xf numFmtId="164" fontId="37" fillId="18" borderId="10" xfId="65" applyFont="1" applyFill="1" applyBorder="1" applyAlignment="1" applyProtection="1">
      <alignment horizontal="center" vertical="center" textRotation="90" wrapText="1"/>
      <protection/>
    </xf>
    <xf numFmtId="0" fontId="38" fillId="0" borderId="0" xfId="44" applyFont="1">
      <alignment/>
      <protection/>
    </xf>
    <xf numFmtId="0" fontId="2" fillId="0" borderId="10" xfId="53" applyFont="1" applyFill="1" applyBorder="1" applyAlignment="1">
      <alignment horizontal="center" vertical="center"/>
      <protection/>
    </xf>
    <xf numFmtId="0" fontId="28" fillId="0" borderId="10" xfId="53" applyFont="1" applyFill="1" applyBorder="1" applyAlignment="1">
      <alignment horizontal="center" vertical="center"/>
      <protection/>
    </xf>
    <xf numFmtId="1" fontId="28" fillId="0" borderId="10" xfId="53" applyNumberFormat="1" applyFont="1" applyFill="1" applyBorder="1" applyAlignment="1">
      <alignment horizontal="center" vertical="center"/>
      <protection/>
    </xf>
    <xf numFmtId="0" fontId="28" fillId="0" borderId="10" xfId="53" applyNumberFormat="1" applyFont="1" applyFill="1" applyBorder="1" applyAlignment="1">
      <alignment horizontal="center" vertical="center"/>
      <protection/>
    </xf>
    <xf numFmtId="1" fontId="2" fillId="0" borderId="10" xfId="53" applyNumberFormat="1" applyFont="1" applyFill="1" applyBorder="1" applyAlignment="1">
      <alignment horizontal="center" vertical="center"/>
      <protection/>
    </xf>
    <xf numFmtId="0" fontId="28" fillId="0" borderId="0" xfId="44" applyFont="1" applyBorder="1">
      <alignment/>
      <protection/>
    </xf>
    <xf numFmtId="0" fontId="40" fillId="0" borderId="12" xfId="0" applyFont="1" applyBorder="1" applyAlignment="1">
      <alignment/>
    </xf>
    <xf numFmtId="0" fontId="0" fillId="19" borderId="12" xfId="0" applyFill="1" applyBorder="1" applyAlignment="1">
      <alignment/>
    </xf>
    <xf numFmtId="0" fontId="9" fillId="19" borderId="12" xfId="0" applyFont="1" applyFill="1" applyBorder="1" applyAlignment="1">
      <alignment vertical="top"/>
    </xf>
    <xf numFmtId="0" fontId="9" fillId="0" borderId="27" xfId="0" applyFont="1" applyFill="1" applyBorder="1" applyAlignment="1">
      <alignment/>
    </xf>
    <xf numFmtId="1" fontId="10" fillId="0" borderId="10" xfId="0" applyNumberFormat="1" applyFont="1" applyFill="1" applyBorder="1" applyAlignment="1">
      <alignment horizontal="center"/>
    </xf>
    <xf numFmtId="1" fontId="20" fillId="0" borderId="10" xfId="53" applyNumberFormat="1" applyFont="1" applyFill="1" applyBorder="1" applyAlignment="1">
      <alignment horizontal="center" vertical="center"/>
      <protection/>
    </xf>
    <xf numFmtId="0" fontId="9" fillId="0" borderId="27" xfId="0" applyFont="1" applyFill="1" applyBorder="1" applyAlignment="1">
      <alignment shrinkToFit="1"/>
    </xf>
    <xf numFmtId="1" fontId="15" fillId="0" borderId="12" xfId="53" applyNumberFormat="1" applyFont="1" applyFill="1" applyBorder="1" applyAlignment="1">
      <alignment horizontal="center" vertical="center" textRotation="90"/>
      <protection/>
    </xf>
    <xf numFmtId="1" fontId="15" fillId="0" borderId="12" xfId="53" applyNumberFormat="1" applyFont="1" applyFill="1" applyBorder="1" applyAlignment="1">
      <alignment horizontal="center" vertical="center"/>
      <protection/>
    </xf>
    <xf numFmtId="1" fontId="14" fillId="0" borderId="12" xfId="53" applyNumberFormat="1" applyFont="1" applyFill="1" applyBorder="1" applyAlignment="1">
      <alignment horizontal="center" vertical="center"/>
      <protection/>
    </xf>
    <xf numFmtId="165" fontId="15" fillId="0" borderId="12" xfId="53" applyNumberFormat="1" applyFont="1" applyFill="1" applyBorder="1" applyAlignment="1">
      <alignment horizontal="center" vertical="center"/>
      <protection/>
    </xf>
    <xf numFmtId="0" fontId="2" fillId="0" borderId="26" xfId="53" applyFont="1" applyFill="1" applyBorder="1" applyAlignment="1">
      <alignment horizontal="center" vertical="center"/>
      <protection/>
    </xf>
    <xf numFmtId="0" fontId="28" fillId="0" borderId="26" xfId="53" applyFont="1" applyFill="1" applyBorder="1" applyAlignment="1">
      <alignment horizontal="center" vertical="center"/>
      <protection/>
    </xf>
    <xf numFmtId="1" fontId="28" fillId="0" borderId="26" xfId="53" applyNumberFormat="1" applyFont="1" applyFill="1" applyBorder="1" applyAlignment="1">
      <alignment horizontal="center" vertical="center"/>
      <protection/>
    </xf>
    <xf numFmtId="1" fontId="39" fillId="0" borderId="26" xfId="53" applyNumberFormat="1" applyFont="1" applyFill="1" applyBorder="1" applyAlignment="1">
      <alignment horizontal="center" vertical="center"/>
      <protection/>
    </xf>
    <xf numFmtId="1" fontId="2" fillId="0" borderId="26" xfId="53" applyNumberFormat="1" applyFont="1" applyFill="1" applyBorder="1" applyAlignment="1">
      <alignment horizontal="center" vertical="center"/>
      <protection/>
    </xf>
    <xf numFmtId="0" fontId="2" fillId="0" borderId="12" xfId="53" applyFont="1" applyFill="1" applyBorder="1" applyAlignment="1">
      <alignment horizontal="center" vertical="center"/>
      <protection/>
    </xf>
    <xf numFmtId="1" fontId="28" fillId="0" borderId="12" xfId="53" applyNumberFormat="1" applyFont="1" applyFill="1" applyBorder="1" applyAlignment="1">
      <alignment horizontal="center" vertical="center"/>
      <protection/>
    </xf>
    <xf numFmtId="1" fontId="2" fillId="0" borderId="12" xfId="53" applyNumberFormat="1" applyFont="1" applyFill="1" applyBorder="1" applyAlignment="1">
      <alignment horizontal="center" vertical="center"/>
      <protection/>
    </xf>
    <xf numFmtId="0" fontId="28" fillId="0" borderId="12" xfId="44" applyFont="1" applyFill="1" applyBorder="1" applyAlignment="1">
      <alignment horizontal="center" vertical="center"/>
      <protection/>
    </xf>
    <xf numFmtId="0" fontId="4" fillId="0" borderId="0" xfId="53" applyFont="1" applyFill="1" applyAlignment="1">
      <alignment horizontal="center"/>
      <protection/>
    </xf>
    <xf numFmtId="0" fontId="0" fillId="0" borderId="0" xfId="53" applyFont="1" applyFill="1" applyAlignment="1">
      <alignment horizontal="center"/>
      <protection/>
    </xf>
    <xf numFmtId="0" fontId="0" fillId="0" borderId="0" xfId="53" applyFill="1">
      <alignment/>
      <protection/>
    </xf>
    <xf numFmtId="0" fontId="0" fillId="0" borderId="0" xfId="53" applyFill="1" applyAlignment="1">
      <alignment horizontal="center"/>
      <protection/>
    </xf>
    <xf numFmtId="0" fontId="5" fillId="0" borderId="28" xfId="53" applyFont="1" applyFill="1" applyBorder="1" applyAlignment="1">
      <alignment vertical="center"/>
      <protection/>
    </xf>
    <xf numFmtId="1" fontId="5" fillId="0" borderId="29" xfId="53" applyNumberFormat="1" applyFont="1" applyFill="1" applyBorder="1" applyAlignment="1">
      <alignment horizontal="center" vertical="center" wrapText="1"/>
      <protection/>
    </xf>
    <xf numFmtId="164" fontId="5" fillId="0" borderId="29" xfId="65" applyFont="1" applyFill="1" applyBorder="1" applyAlignment="1" applyProtection="1">
      <alignment horizontal="center" vertical="center" textRotation="90" wrapText="1"/>
      <protection/>
    </xf>
    <xf numFmtId="164" fontId="5" fillId="0" borderId="29" xfId="65" applyFont="1" applyFill="1" applyBorder="1" applyAlignment="1" applyProtection="1">
      <alignment horizontal="center" vertical="center" textRotation="90"/>
      <protection/>
    </xf>
    <xf numFmtId="49" fontId="5" fillId="0" borderId="29" xfId="65" applyNumberFormat="1" applyFont="1" applyFill="1" applyBorder="1" applyAlignment="1" applyProtection="1">
      <alignment horizontal="center" vertical="center" textRotation="90" wrapText="1"/>
      <protection/>
    </xf>
    <xf numFmtId="164" fontId="5" fillId="0" borderId="30" xfId="65" applyFont="1" applyFill="1" applyBorder="1" applyAlignment="1" applyProtection="1">
      <alignment horizontal="center" vertical="center" textRotation="90"/>
      <protection/>
    </xf>
    <xf numFmtId="0" fontId="6" fillId="0" borderId="11" xfId="53" applyFont="1" applyFill="1" applyBorder="1" applyAlignment="1">
      <alignment horizontal="center" vertical="center" wrapText="1"/>
      <protection/>
    </xf>
    <xf numFmtId="0" fontId="7" fillId="0" borderId="0" xfId="53" applyFont="1" applyFill="1" applyAlignment="1">
      <alignment horizontal="center" textRotation="90"/>
      <protection/>
    </xf>
    <xf numFmtId="0" fontId="8" fillId="0" borderId="0" xfId="53" applyFont="1" applyFill="1" applyAlignment="1">
      <alignment horizontal="center" wrapText="1"/>
      <protection/>
    </xf>
    <xf numFmtId="0" fontId="10" fillId="0" borderId="27" xfId="0" applyFont="1" applyFill="1" applyBorder="1" applyAlignment="1">
      <alignment/>
    </xf>
    <xf numFmtId="1" fontId="9" fillId="0" borderId="10" xfId="0" applyNumberFormat="1" applyFont="1" applyFill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0" fontId="10" fillId="0" borderId="27" xfId="0" applyFont="1" applyFill="1" applyBorder="1" applyAlignment="1">
      <alignment shrinkToFit="1"/>
    </xf>
    <xf numFmtId="0" fontId="10" fillId="0" borderId="31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10" fillId="0" borderId="12" xfId="0" applyFont="1" applyFill="1" applyBorder="1" applyAlignment="1">
      <alignment/>
    </xf>
    <xf numFmtId="1" fontId="10" fillId="0" borderId="11" xfId="0" applyNumberFormat="1" applyFont="1" applyFill="1" applyBorder="1" applyAlignment="1">
      <alignment horizontal="center"/>
    </xf>
    <xf numFmtId="0" fontId="9" fillId="0" borderId="12" xfId="0" applyFont="1" applyFill="1" applyBorder="1" applyAlignment="1">
      <alignment/>
    </xf>
    <xf numFmtId="0" fontId="18" fillId="0" borderId="12" xfId="53" applyFont="1" applyFill="1" applyBorder="1" applyAlignment="1">
      <alignment horizontal="left" vertical="center"/>
      <protection/>
    </xf>
    <xf numFmtId="0" fontId="21" fillId="0" borderId="12" xfId="53" applyFont="1" applyFill="1" applyBorder="1" applyAlignment="1">
      <alignment vertical="center"/>
      <protection/>
    </xf>
    <xf numFmtId="0" fontId="28" fillId="0" borderId="12" xfId="53" applyFont="1" applyFill="1" applyBorder="1" applyAlignment="1">
      <alignment horizontal="right"/>
      <protection/>
    </xf>
    <xf numFmtId="0" fontId="32" fillId="0" borderId="12" xfId="53" applyFont="1" applyFill="1" applyBorder="1" applyAlignment="1">
      <alignment horizontal="center"/>
      <protection/>
    </xf>
    <xf numFmtId="0" fontId="2" fillId="0" borderId="0" xfId="53" applyFont="1" applyFill="1" applyAlignment="1">
      <alignment horizontal="left" shrinkToFit="1"/>
      <protection/>
    </xf>
    <xf numFmtId="1" fontId="3" fillId="0" borderId="0" xfId="53" applyNumberFormat="1" applyFont="1" applyFill="1">
      <alignment/>
      <protection/>
    </xf>
    <xf numFmtId="0" fontId="2" fillId="0" borderId="32" xfId="53" applyFont="1" applyFill="1" applyBorder="1" applyAlignment="1">
      <alignment horizontal="center" shrinkToFit="1"/>
      <protection/>
    </xf>
    <xf numFmtId="0" fontId="2" fillId="0" borderId="0" xfId="53" applyFont="1" applyFill="1" applyBorder="1" applyAlignment="1">
      <alignment horizontal="center"/>
      <protection/>
    </xf>
    <xf numFmtId="0" fontId="2" fillId="0" borderId="0" xfId="53" applyFont="1" applyFill="1" applyAlignment="1">
      <alignment horizontal="left"/>
      <protection/>
    </xf>
    <xf numFmtId="0" fontId="34" fillId="0" borderId="0" xfId="53" applyFont="1" applyFill="1" applyAlignment="1">
      <alignment horizontal="center"/>
      <protection/>
    </xf>
    <xf numFmtId="0" fontId="10" fillId="0" borderId="0" xfId="53" applyFont="1" applyFill="1" applyAlignment="1">
      <alignment horizontal="center"/>
      <protection/>
    </xf>
    <xf numFmtId="0" fontId="10" fillId="0" borderId="0" xfId="53" applyFont="1" applyFill="1">
      <alignment/>
      <protection/>
    </xf>
    <xf numFmtId="0" fontId="2" fillId="0" borderId="33" xfId="53" applyFont="1" applyFill="1" applyBorder="1" applyAlignment="1">
      <alignment horizontal="center"/>
      <protection/>
    </xf>
    <xf numFmtId="0" fontId="0" fillId="0" borderId="0" xfId="0" applyFill="1" applyAlignment="1">
      <alignment horizontal="left"/>
    </xf>
    <xf numFmtId="20" fontId="2" fillId="0" borderId="0" xfId="53" applyNumberFormat="1" applyFont="1" applyFill="1" applyAlignment="1" applyProtection="1">
      <alignment horizontal="left"/>
      <protection locked="0"/>
    </xf>
    <xf numFmtId="0" fontId="0" fillId="0" borderId="0" xfId="0" applyFont="1" applyFill="1" applyAlignment="1" applyProtection="1">
      <alignment horizontal="left"/>
      <protection locked="0"/>
    </xf>
    <xf numFmtId="0" fontId="12" fillId="2" borderId="12" xfId="53" applyFont="1" applyFill="1" applyBorder="1" applyAlignment="1">
      <alignment horizontal="right" vertical="center"/>
      <protection/>
    </xf>
    <xf numFmtId="1" fontId="15" fillId="2" borderId="12" xfId="53" applyNumberFormat="1" applyFont="1" applyFill="1" applyBorder="1" applyAlignment="1">
      <alignment horizontal="center" vertical="center"/>
      <protection/>
    </xf>
    <xf numFmtId="0" fontId="16" fillId="2" borderId="12" xfId="53" applyFont="1" applyFill="1" applyBorder="1" applyAlignment="1">
      <alignment horizontal="center" vertical="center"/>
      <protection/>
    </xf>
    <xf numFmtId="1" fontId="16" fillId="2" borderId="12" xfId="53" applyNumberFormat="1" applyFont="1" applyFill="1" applyBorder="1" applyAlignment="1">
      <alignment horizontal="center" vertical="center"/>
      <protection/>
    </xf>
    <xf numFmtId="0" fontId="12" fillId="2" borderId="34" xfId="53" applyFont="1" applyFill="1" applyBorder="1" applyAlignment="1">
      <alignment horizontal="right" vertical="center"/>
      <protection/>
    </xf>
    <xf numFmtId="1" fontId="15" fillId="2" borderId="26" xfId="53" applyNumberFormat="1" applyFont="1" applyFill="1" applyBorder="1" applyAlignment="1">
      <alignment horizontal="center" vertical="center"/>
      <protection/>
    </xf>
    <xf numFmtId="0" fontId="16" fillId="2" borderId="26" xfId="53" applyFont="1" applyFill="1" applyBorder="1" applyAlignment="1">
      <alignment horizontal="center" vertical="center"/>
      <protection/>
    </xf>
    <xf numFmtId="1" fontId="16" fillId="2" borderId="26" xfId="53" applyNumberFormat="1" applyFont="1" applyFill="1" applyBorder="1" applyAlignment="1">
      <alignment horizontal="center" vertical="center"/>
      <protection/>
    </xf>
    <xf numFmtId="1" fontId="16" fillId="2" borderId="35" xfId="53" applyNumberFormat="1" applyFont="1" applyFill="1" applyBorder="1" applyAlignment="1">
      <alignment horizontal="center" vertical="center"/>
      <protection/>
    </xf>
    <xf numFmtId="0" fontId="12" fillId="2" borderId="27" xfId="53" applyFont="1" applyFill="1" applyBorder="1" applyAlignment="1">
      <alignment horizontal="right" vertical="center"/>
      <protection/>
    </xf>
    <xf numFmtId="1" fontId="15" fillId="2" borderId="10" xfId="53" applyNumberFormat="1" applyFont="1" applyFill="1" applyBorder="1" applyAlignment="1">
      <alignment horizontal="center" vertical="center"/>
      <protection/>
    </xf>
    <xf numFmtId="0" fontId="16" fillId="2" borderId="10" xfId="53" applyFont="1" applyFill="1" applyBorder="1" applyAlignment="1">
      <alignment horizontal="center" vertical="center"/>
      <protection/>
    </xf>
    <xf numFmtId="1" fontId="16" fillId="2" borderId="10" xfId="53" applyNumberFormat="1" applyFont="1" applyFill="1" applyBorder="1" applyAlignment="1">
      <alignment horizontal="center" vertical="center"/>
      <protection/>
    </xf>
    <xf numFmtId="1" fontId="16" fillId="2" borderId="15" xfId="53" applyNumberFormat="1" applyFont="1" applyFill="1" applyBorder="1" applyAlignment="1">
      <alignment horizontal="center" vertical="center"/>
      <protection/>
    </xf>
    <xf numFmtId="1" fontId="15" fillId="2" borderId="11" xfId="53" applyNumberFormat="1" applyFont="1" applyFill="1" applyBorder="1" applyAlignment="1">
      <alignment horizontal="center" vertical="center"/>
      <protection/>
    </xf>
    <xf numFmtId="0" fontId="9" fillId="0" borderId="12" xfId="53" applyFont="1" applyFill="1" applyBorder="1" applyAlignment="1">
      <alignment horizontal="left" vertical="center" wrapText="1"/>
      <protection/>
    </xf>
    <xf numFmtId="0" fontId="9" fillId="19" borderId="12" xfId="53" applyFont="1" applyFill="1" applyBorder="1" applyAlignment="1">
      <alignment horizontal="left" vertical="center" wrapText="1"/>
      <protection/>
    </xf>
    <xf numFmtId="0" fontId="9" fillId="19" borderId="12" xfId="0" applyFont="1" applyFill="1" applyBorder="1" applyAlignment="1">
      <alignment vertical="top" wrapText="1"/>
    </xf>
    <xf numFmtId="0" fontId="0" fillId="19" borderId="12" xfId="0" applyFill="1" applyBorder="1" applyAlignment="1">
      <alignment wrapText="1"/>
    </xf>
    <xf numFmtId="0" fontId="0" fillId="19" borderId="0" xfId="0" applyFill="1" applyAlignment="1">
      <alignment/>
    </xf>
    <xf numFmtId="0" fontId="9" fillId="19" borderId="12" xfId="0" applyFont="1" applyFill="1" applyBorder="1" applyAlignment="1">
      <alignment vertical="top" shrinkToFit="1"/>
    </xf>
    <xf numFmtId="0" fontId="0" fillId="0" borderId="0" xfId="0" applyFill="1" applyAlignment="1">
      <alignment/>
    </xf>
    <xf numFmtId="0" fontId="23" fillId="0" borderId="0" xfId="53" applyFont="1" applyFill="1" applyAlignment="1">
      <alignment horizontal="center"/>
      <protection/>
    </xf>
    <xf numFmtId="1" fontId="23" fillId="0" borderId="0" xfId="53" applyNumberFormat="1" applyFont="1" applyFill="1" applyBorder="1" applyAlignment="1">
      <alignment horizontal="center" vertical="center" wrapText="1"/>
      <protection/>
    </xf>
    <xf numFmtId="0" fontId="8" fillId="0" borderId="36" xfId="53" applyFont="1" applyFill="1" applyBorder="1" applyAlignment="1">
      <alignment horizontal="left" vertical="center"/>
      <protection/>
    </xf>
    <xf numFmtId="0" fontId="8" fillId="0" borderId="0" xfId="53" applyFont="1" applyFill="1" applyBorder="1" applyAlignment="1">
      <alignment horizontal="left" vertical="center"/>
      <protection/>
    </xf>
    <xf numFmtId="0" fontId="8" fillId="0" borderId="37" xfId="53" applyFont="1" applyFill="1" applyBorder="1" applyAlignment="1">
      <alignment horizontal="left" vertical="center"/>
      <protection/>
    </xf>
    <xf numFmtId="0" fontId="28" fillId="0" borderId="21" xfId="44" applyFont="1" applyFill="1" applyBorder="1" applyAlignment="1">
      <alignment wrapText="1"/>
      <protection/>
    </xf>
    <xf numFmtId="0" fontId="28" fillId="0" borderId="23" xfId="44" applyFont="1" applyFill="1" applyBorder="1" applyAlignment="1">
      <alignment wrapText="1"/>
      <protection/>
    </xf>
    <xf numFmtId="0" fontId="29" fillId="0" borderId="25" xfId="53" applyFont="1" applyFill="1" applyBorder="1" applyAlignment="1">
      <alignment horizontal="left" vertical="center"/>
      <protection/>
    </xf>
    <xf numFmtId="0" fontId="28" fillId="0" borderId="14" xfId="53" applyFont="1" applyFill="1" applyBorder="1" applyAlignment="1">
      <alignment horizontal="left" vertical="center"/>
      <protection/>
    </xf>
    <xf numFmtId="0" fontId="2" fillId="0" borderId="14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8" fillId="0" borderId="25" xfId="53" applyFont="1" applyFill="1" applyBorder="1" applyAlignment="1">
      <alignment horizontal="left" vertical="center"/>
      <protection/>
    </xf>
    <xf numFmtId="0" fontId="28" fillId="0" borderId="11" xfId="53" applyFont="1" applyFill="1" applyBorder="1" applyAlignment="1">
      <alignment horizontal="left" vertical="center"/>
      <protection/>
    </xf>
    <xf numFmtId="0" fontId="28" fillId="0" borderId="25" xfId="53" applyFont="1" applyFill="1" applyBorder="1" applyAlignment="1">
      <alignment horizontal="left" vertical="center" shrinkToFit="1"/>
      <protection/>
    </xf>
    <xf numFmtId="0" fontId="28" fillId="0" borderId="11" xfId="53" applyFont="1" applyFill="1" applyBorder="1" applyAlignment="1">
      <alignment horizontal="left" vertical="center" shrinkToFit="1"/>
      <protection/>
    </xf>
    <xf numFmtId="0" fontId="23" fillId="0" borderId="0" xfId="53" applyFont="1" applyBorder="1" applyAlignment="1">
      <alignment horizontal="center"/>
      <protection/>
    </xf>
    <xf numFmtId="0" fontId="23" fillId="0" borderId="0" xfId="53" applyFont="1" applyBorder="1" applyAlignment="1">
      <alignment horizontal="center" vertical="center" wrapText="1"/>
      <protection/>
    </xf>
    <xf numFmtId="0" fontId="37" fillId="18" borderId="25" xfId="53" applyFont="1" applyFill="1" applyBorder="1" applyAlignment="1">
      <alignment horizontal="center" vertical="center"/>
      <protection/>
    </xf>
    <xf numFmtId="0" fontId="37" fillId="18" borderId="11" xfId="53" applyFont="1" applyFill="1" applyBorder="1" applyAlignment="1">
      <alignment horizontal="center" vertical="center"/>
      <protection/>
    </xf>
    <xf numFmtId="0" fontId="23" fillId="0" borderId="25" xfId="53" applyFont="1" applyFill="1" applyBorder="1" applyAlignment="1">
      <alignment horizontal="left" vertical="center"/>
      <protection/>
    </xf>
    <xf numFmtId="0" fontId="23" fillId="0" borderId="14" xfId="53" applyFont="1" applyFill="1" applyBorder="1" applyAlignment="1">
      <alignment horizontal="left" vertical="center"/>
      <protection/>
    </xf>
    <xf numFmtId="0" fontId="23" fillId="0" borderId="11" xfId="53" applyFont="1" applyFill="1" applyBorder="1" applyAlignment="1">
      <alignment horizontal="left" vertical="center"/>
      <protection/>
    </xf>
    <xf numFmtId="0" fontId="28" fillId="0" borderId="0" xfId="44" applyFont="1" applyBorder="1" applyAlignment="1">
      <alignment/>
      <protection/>
    </xf>
    <xf numFmtId="0" fontId="29" fillId="0" borderId="22" xfId="44" applyFont="1" applyFill="1" applyBorder="1" applyAlignment="1">
      <alignment/>
      <protection/>
    </xf>
    <xf numFmtId="0" fontId="28" fillId="0" borderId="38" xfId="53" applyFont="1" applyFill="1" applyBorder="1" applyAlignment="1">
      <alignment horizontal="left" vertical="center" wrapText="1"/>
      <protection/>
    </xf>
    <xf numFmtId="0" fontId="28" fillId="0" borderId="39" xfId="53" applyFont="1" applyFill="1" applyBorder="1" applyAlignment="1">
      <alignment horizontal="left" vertical="center" wrapText="1"/>
      <protection/>
    </xf>
    <xf numFmtId="0" fontId="28" fillId="0" borderId="12" xfId="53" applyFont="1" applyFill="1" applyBorder="1" applyAlignment="1">
      <alignment horizontal="left" vertical="center" wrapText="1"/>
      <protection/>
    </xf>
  </cellXfs>
  <cellStyles count="53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Normal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Normalny 2" xfId="53"/>
    <cellStyle name="Normalny 6" xfId="54"/>
    <cellStyle name="Obliczenia" xfId="55"/>
    <cellStyle name="Followed Hyperlink" xfId="56"/>
    <cellStyle name="Percent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Walutowy 2" xfId="65"/>
    <cellStyle name="Zły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2F2F2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75"/>
  <sheetViews>
    <sheetView zoomScale="130" zoomScaleNormal="130" zoomScalePageLayoutView="0" workbookViewId="0" topLeftCell="A55">
      <selection activeCell="A2" sqref="A2:J2"/>
    </sheetView>
  </sheetViews>
  <sheetFormatPr defaultColWidth="13.00390625" defaultRowHeight="12.75"/>
  <cols>
    <col min="1" max="1" width="42.421875" style="143" customWidth="1"/>
    <col min="2" max="2" width="6.28125" style="140" customWidth="1"/>
    <col min="3" max="9" width="6.28125" style="22" customWidth="1"/>
    <col min="10" max="10" width="6.28125" style="147" customWidth="1"/>
    <col min="11" max="11" width="0" style="113" hidden="1" customWidth="1"/>
    <col min="12" max="13" width="0" style="114" hidden="1" customWidth="1"/>
    <col min="14" max="14" width="0" style="115" hidden="1" customWidth="1"/>
    <col min="15" max="16" width="0" style="116" hidden="1" customWidth="1"/>
    <col min="17" max="16384" width="13.00390625" style="115" customWidth="1"/>
  </cols>
  <sheetData>
    <row r="1" spans="1:10" ht="12.75">
      <c r="A1" s="173" t="s">
        <v>77</v>
      </c>
      <c r="B1" s="173"/>
      <c r="C1" s="173"/>
      <c r="D1" s="173"/>
      <c r="E1" s="173"/>
      <c r="F1" s="173"/>
      <c r="G1" s="173"/>
      <c r="H1" s="173"/>
      <c r="I1" s="173"/>
      <c r="J1" s="173"/>
    </row>
    <row r="2" spans="1:10" ht="38.25" customHeight="1">
      <c r="A2" s="174" t="s">
        <v>96</v>
      </c>
      <c r="B2" s="174"/>
      <c r="C2" s="174"/>
      <c r="D2" s="174"/>
      <c r="E2" s="174"/>
      <c r="F2" s="174"/>
      <c r="G2" s="174"/>
      <c r="H2" s="174"/>
      <c r="I2" s="174"/>
      <c r="J2" s="174"/>
    </row>
    <row r="3" spans="1:16" s="14" customFormat="1" ht="64.5" customHeight="1">
      <c r="A3" s="117" t="s">
        <v>0</v>
      </c>
      <c r="B3" s="118" t="s">
        <v>1</v>
      </c>
      <c r="C3" s="119" t="s">
        <v>2</v>
      </c>
      <c r="D3" s="119" t="s">
        <v>3</v>
      </c>
      <c r="E3" s="120" t="s">
        <v>4</v>
      </c>
      <c r="F3" s="121" t="s">
        <v>5</v>
      </c>
      <c r="G3" s="121" t="s">
        <v>6</v>
      </c>
      <c r="H3" s="119" t="s">
        <v>7</v>
      </c>
      <c r="I3" s="119" t="s">
        <v>8</v>
      </c>
      <c r="J3" s="122" t="s">
        <v>9</v>
      </c>
      <c r="K3" s="123" t="s">
        <v>10</v>
      </c>
      <c r="L3" s="124" t="s">
        <v>11</v>
      </c>
      <c r="M3" s="124" t="s">
        <v>12</v>
      </c>
      <c r="O3" s="125" t="s">
        <v>13</v>
      </c>
      <c r="P3" s="125" t="s">
        <v>14</v>
      </c>
    </row>
    <row r="4" spans="1:16" s="14" customFormat="1" ht="12.75" customHeight="1">
      <c r="A4" s="175" t="s">
        <v>20</v>
      </c>
      <c r="B4" s="176"/>
      <c r="C4" s="176"/>
      <c r="D4" s="176"/>
      <c r="E4" s="176"/>
      <c r="F4" s="176"/>
      <c r="G4" s="176"/>
      <c r="H4" s="176"/>
      <c r="I4" s="176"/>
      <c r="J4" s="177"/>
      <c r="K4" s="123"/>
      <c r="L4" s="124"/>
      <c r="M4" s="124"/>
      <c r="O4" s="125"/>
      <c r="P4" s="125"/>
    </row>
    <row r="5" spans="1:16" s="14" customFormat="1" ht="12" customHeight="1">
      <c r="A5" s="126" t="s">
        <v>29</v>
      </c>
      <c r="B5" s="127">
        <v>1</v>
      </c>
      <c r="C5" s="6" t="s">
        <v>16</v>
      </c>
      <c r="D5" s="73">
        <v>15</v>
      </c>
      <c r="E5" s="128">
        <v>0</v>
      </c>
      <c r="F5" s="128"/>
      <c r="G5" s="128">
        <v>15</v>
      </c>
      <c r="H5" s="74"/>
      <c r="I5" s="7">
        <f>ROUNDUP(E5/15,0)</f>
        <v>0</v>
      </c>
      <c r="J5" s="56">
        <f>ROUNDUP((F5+G5+H5)/15,0)</f>
        <v>1</v>
      </c>
      <c r="K5" s="10" t="str">
        <f>"#REF!/25"</f>
        <v>#REF!/25</v>
      </c>
      <c r="L5" s="11">
        <v>0</v>
      </c>
      <c r="M5" s="11">
        <f>IF(G5&gt;0,1,0)</f>
        <v>1</v>
      </c>
      <c r="N5" s="12" t="str">
        <f>"#REF!/E5"</f>
        <v>#REF!/E5</v>
      </c>
      <c r="O5" s="13">
        <v>3</v>
      </c>
      <c r="P5" s="13" t="str">
        <f>"#REF!-P5"</f>
        <v>#REF!-P5</v>
      </c>
    </row>
    <row r="6" spans="1:16" s="14" customFormat="1" ht="12" customHeight="1">
      <c r="A6" s="129" t="s">
        <v>70</v>
      </c>
      <c r="B6" s="127">
        <v>2</v>
      </c>
      <c r="C6" s="6" t="s">
        <v>16</v>
      </c>
      <c r="D6" s="7">
        <v>30</v>
      </c>
      <c r="E6" s="130">
        <v>0</v>
      </c>
      <c r="F6" s="130">
        <v>30</v>
      </c>
      <c r="G6" s="130"/>
      <c r="H6" s="7"/>
      <c r="I6" s="7">
        <f>ROUNDUP(E6/15,0)</f>
        <v>0</v>
      </c>
      <c r="J6" s="56">
        <f aca="true" t="shared" si="0" ref="J6:J22">ROUNDUP((F6+G6+H6)/15,0)</f>
        <v>2</v>
      </c>
      <c r="K6" s="10" t="str">
        <f>"#REF!/25"</f>
        <v>#REF!/25</v>
      </c>
      <c r="L6" s="11">
        <v>0</v>
      </c>
      <c r="M6" s="11">
        <f>IF(G6&gt;0,1,0)</f>
        <v>0</v>
      </c>
      <c r="N6" s="12" t="str">
        <f>"#REF!/E6"</f>
        <v>#REF!/E6</v>
      </c>
      <c r="O6" s="13">
        <v>2</v>
      </c>
      <c r="P6" s="13" t="str">
        <f>"#REF!-P6"</f>
        <v>#REF!-P6</v>
      </c>
    </row>
    <row r="7" spans="1:16" s="14" customFormat="1" ht="12" customHeight="1">
      <c r="A7" s="96" t="s">
        <v>34</v>
      </c>
      <c r="B7" s="127">
        <v>3</v>
      </c>
      <c r="C7" s="6" t="s">
        <v>15</v>
      </c>
      <c r="D7" s="7">
        <v>30</v>
      </c>
      <c r="E7" s="131">
        <v>30</v>
      </c>
      <c r="F7" s="131"/>
      <c r="G7" s="131"/>
      <c r="H7" s="7"/>
      <c r="I7" s="7">
        <f>ROUNDUP(E7/15,0)</f>
        <v>2</v>
      </c>
      <c r="J7" s="56">
        <f t="shared" si="0"/>
        <v>0</v>
      </c>
      <c r="K7" s="10" t="str">
        <f>"#REF!/25"</f>
        <v>#REF!/25</v>
      </c>
      <c r="L7" s="11">
        <v>0</v>
      </c>
      <c r="M7" s="11">
        <f>IF(G7&gt;0,1,0)</f>
        <v>0</v>
      </c>
      <c r="N7" s="12" t="str">
        <f>"#REF!/E7"</f>
        <v>#REF!/E7</v>
      </c>
      <c r="O7" s="13">
        <f>D7/25</f>
        <v>1.2</v>
      </c>
      <c r="P7" s="13" t="str">
        <f>"#REF!-P7"</f>
        <v>#REF!-P7</v>
      </c>
    </row>
    <row r="8" spans="1:16" s="15" customFormat="1" ht="12" customHeight="1">
      <c r="A8" s="160" t="s">
        <v>17</v>
      </c>
      <c r="B8" s="161">
        <f>SUM(B5:B7)</f>
        <v>6</v>
      </c>
      <c r="C8" s="162">
        <f>COUNTIF(C5:C7,"e")</f>
        <v>1</v>
      </c>
      <c r="D8" s="163">
        <f aca="true" t="shared" si="1" ref="D8:I8">SUM(D5:D7)</f>
        <v>75</v>
      </c>
      <c r="E8" s="163">
        <f t="shared" si="1"/>
        <v>30</v>
      </c>
      <c r="F8" s="163">
        <f t="shared" si="1"/>
        <v>30</v>
      </c>
      <c r="G8" s="163">
        <f t="shared" si="1"/>
        <v>15</v>
      </c>
      <c r="H8" s="163">
        <f t="shared" si="1"/>
        <v>0</v>
      </c>
      <c r="I8" s="163">
        <f t="shared" si="1"/>
        <v>2</v>
      </c>
      <c r="J8" s="57">
        <f t="shared" si="0"/>
        <v>3</v>
      </c>
      <c r="K8" s="29">
        <f>SUM(K5:K7)</f>
        <v>0</v>
      </c>
      <c r="L8" s="17"/>
      <c r="M8" s="11"/>
      <c r="N8" s="12"/>
      <c r="O8" s="13"/>
      <c r="P8" s="13"/>
    </row>
    <row r="9" spans="1:16" s="15" customFormat="1" ht="12" customHeight="1">
      <c r="A9" s="58" t="s">
        <v>21</v>
      </c>
      <c r="B9" s="30"/>
      <c r="C9" s="30"/>
      <c r="D9" s="30"/>
      <c r="E9" s="30"/>
      <c r="F9" s="30"/>
      <c r="G9" s="30"/>
      <c r="H9" s="30"/>
      <c r="I9" s="30"/>
      <c r="J9" s="59"/>
      <c r="K9" s="29"/>
      <c r="L9" s="17"/>
      <c r="M9" s="11"/>
      <c r="N9" s="12"/>
      <c r="O9" s="13"/>
      <c r="P9" s="13"/>
    </row>
    <row r="10" spans="1:16" s="15" customFormat="1" ht="12" customHeight="1">
      <c r="A10" s="132" t="s">
        <v>30</v>
      </c>
      <c r="B10" s="133">
        <v>1</v>
      </c>
      <c r="C10" s="6" t="s">
        <v>16</v>
      </c>
      <c r="D10" s="7">
        <v>15</v>
      </c>
      <c r="E10" s="7">
        <v>0</v>
      </c>
      <c r="F10" s="7"/>
      <c r="G10" s="9">
        <v>15</v>
      </c>
      <c r="H10" s="7"/>
      <c r="I10" s="7">
        <f>ROUNDUP(E10/15,0)</f>
        <v>0</v>
      </c>
      <c r="J10" s="56">
        <f t="shared" si="0"/>
        <v>1</v>
      </c>
      <c r="K10" s="10" t="str">
        <f>"#REF!/25"</f>
        <v>#REF!/25</v>
      </c>
      <c r="L10" s="17">
        <v>0</v>
      </c>
      <c r="M10" s="11">
        <f>IF(G10&gt;0,1,0)</f>
        <v>1</v>
      </c>
      <c r="N10" s="12" t="str">
        <f>"#REF!/E17"</f>
        <v>#REF!/E17</v>
      </c>
      <c r="O10" s="13">
        <v>4.2</v>
      </c>
      <c r="P10" s="13" t="str">
        <f>"#REF!-P17"</f>
        <v>#REF!-P17</v>
      </c>
    </row>
    <row r="11" spans="1:16" s="18" customFormat="1" ht="12" customHeight="1">
      <c r="A11" s="134" t="s">
        <v>35</v>
      </c>
      <c r="B11" s="133">
        <v>3</v>
      </c>
      <c r="C11" s="6" t="s">
        <v>15</v>
      </c>
      <c r="D11" s="7">
        <v>30</v>
      </c>
      <c r="E11" s="7">
        <v>30</v>
      </c>
      <c r="F11" s="7"/>
      <c r="G11" s="9"/>
      <c r="H11" s="7"/>
      <c r="I11" s="7">
        <v>2</v>
      </c>
      <c r="J11" s="56">
        <v>0</v>
      </c>
      <c r="K11" s="10" t="str">
        <f>"#REF!/25"</f>
        <v>#REF!/25</v>
      </c>
      <c r="L11" s="11">
        <v>0</v>
      </c>
      <c r="M11" s="11">
        <f>IF(G11&gt;0,1,0)</f>
        <v>0</v>
      </c>
      <c r="N11" s="12" t="str">
        <f>"#REF!/E19"</f>
        <v>#REF!/E19</v>
      </c>
      <c r="O11" s="13">
        <v>4</v>
      </c>
      <c r="P11" s="13" t="str">
        <f>"#REF!-P19"</f>
        <v>#REF!-P19</v>
      </c>
    </row>
    <row r="12" spans="1:16" s="18" customFormat="1" ht="12" customHeight="1">
      <c r="A12" s="134" t="s">
        <v>63</v>
      </c>
      <c r="B12" s="133">
        <v>3</v>
      </c>
      <c r="C12" s="6" t="s">
        <v>16</v>
      </c>
      <c r="D12" s="7">
        <v>90</v>
      </c>
      <c r="E12" s="7"/>
      <c r="F12" s="7"/>
      <c r="G12" s="9"/>
      <c r="H12" s="7"/>
      <c r="I12" s="7"/>
      <c r="J12" s="56"/>
      <c r="K12" s="10"/>
      <c r="L12" s="11"/>
      <c r="M12" s="11"/>
      <c r="N12" s="12"/>
      <c r="O12" s="13"/>
      <c r="P12" s="13"/>
    </row>
    <row r="13" spans="1:16" s="14" customFormat="1" ht="12" customHeight="1">
      <c r="A13" s="151" t="s">
        <v>17</v>
      </c>
      <c r="B13" s="165">
        <f>SUM(B10:B12)</f>
        <v>7</v>
      </c>
      <c r="C13" s="162">
        <f>COUNTIF(C10:C11,"e")</f>
        <v>1</v>
      </c>
      <c r="D13" s="163">
        <f>SUM(D10:D12)</f>
        <v>135</v>
      </c>
      <c r="E13" s="163">
        <f>SUM(E10:E12)</f>
        <v>30</v>
      </c>
      <c r="F13" s="163">
        <f>SUM(F10:F12)</f>
        <v>0</v>
      </c>
      <c r="G13" s="163">
        <f>SUM(G10:G12)</f>
        <v>15</v>
      </c>
      <c r="H13" s="163">
        <f>SUM(H10:H11)</f>
        <v>0</v>
      </c>
      <c r="I13" s="163">
        <f>SUM(I10:I11)</f>
        <v>2</v>
      </c>
      <c r="J13" s="57">
        <f>SUM(J10:J11)</f>
        <v>1</v>
      </c>
      <c r="K13" s="10">
        <f>SUM(K10:K11)</f>
        <v>0</v>
      </c>
      <c r="L13" s="11"/>
      <c r="M13" s="11"/>
      <c r="N13" s="12"/>
      <c r="O13" s="13"/>
      <c r="P13" s="13"/>
    </row>
    <row r="14" spans="1:16" s="14" customFormat="1" ht="12" customHeight="1">
      <c r="A14" s="72" t="s">
        <v>22</v>
      </c>
      <c r="B14" s="31"/>
      <c r="C14" s="31"/>
      <c r="D14" s="31"/>
      <c r="E14" s="31"/>
      <c r="F14" s="31"/>
      <c r="G14" s="31"/>
      <c r="H14" s="31"/>
      <c r="I14" s="31"/>
      <c r="J14" s="61"/>
      <c r="K14" s="10"/>
      <c r="L14" s="11"/>
      <c r="M14" s="11"/>
      <c r="N14" s="12"/>
      <c r="O14" s="13"/>
      <c r="P14" s="13"/>
    </row>
    <row r="15" spans="1:16" s="14" customFormat="1" ht="12" customHeight="1">
      <c r="A15" s="126" t="s">
        <v>32</v>
      </c>
      <c r="B15" s="97">
        <v>1</v>
      </c>
      <c r="C15" s="5" t="s">
        <v>16</v>
      </c>
      <c r="D15" s="7">
        <v>15</v>
      </c>
      <c r="E15" s="7">
        <v>0</v>
      </c>
      <c r="F15" s="7"/>
      <c r="G15" s="9">
        <v>15</v>
      </c>
      <c r="H15" s="7"/>
      <c r="I15" s="7">
        <f>ROUNDUP(E15/15,0)</f>
        <v>0</v>
      </c>
      <c r="J15" s="56">
        <f t="shared" si="0"/>
        <v>1</v>
      </c>
      <c r="K15" s="10" t="str">
        <f aca="true" t="shared" si="2" ref="K15:K21">"#REF!/25"</f>
        <v>#REF!/25</v>
      </c>
      <c r="L15" s="11">
        <v>0</v>
      </c>
      <c r="M15" s="11">
        <f>IF(G15&gt;0,1,0)</f>
        <v>1</v>
      </c>
      <c r="N15" s="12" t="str">
        <f>"#REF!/E27"</f>
        <v>#REF!/E27</v>
      </c>
      <c r="O15" s="13">
        <v>2.6</v>
      </c>
      <c r="P15" s="13" t="str">
        <f>"#REF!-P27"</f>
        <v>#REF!-P27</v>
      </c>
    </row>
    <row r="16" spans="1:16" s="14" customFormat="1" ht="12" customHeight="1">
      <c r="A16" s="96" t="s">
        <v>58</v>
      </c>
      <c r="B16" s="97">
        <v>1</v>
      </c>
      <c r="C16" s="5" t="s">
        <v>16</v>
      </c>
      <c r="D16" s="7">
        <v>15</v>
      </c>
      <c r="E16" s="8">
        <v>0</v>
      </c>
      <c r="F16" s="8"/>
      <c r="G16" s="19">
        <v>15</v>
      </c>
      <c r="H16" s="8"/>
      <c r="I16" s="7">
        <f>ROUNDUP(E16/15,0)</f>
        <v>0</v>
      </c>
      <c r="J16" s="56">
        <f t="shared" si="0"/>
        <v>1</v>
      </c>
      <c r="K16" s="10" t="str">
        <f t="shared" si="2"/>
        <v>#REF!/25</v>
      </c>
      <c r="L16" s="11">
        <v>0</v>
      </c>
      <c r="M16" s="11">
        <f>IF(G16&gt;0,1,0)</f>
        <v>1</v>
      </c>
      <c r="N16" s="12" t="str">
        <f>"#REF!/E28"</f>
        <v>#REF!/E28</v>
      </c>
      <c r="O16" s="13">
        <v>2.5</v>
      </c>
      <c r="P16" s="13" t="str">
        <f>"#REF!-P28"</f>
        <v>#REF!-P28</v>
      </c>
    </row>
    <row r="17" spans="1:16" s="14" customFormat="1" ht="12" customHeight="1">
      <c r="A17" s="99" t="s">
        <v>38</v>
      </c>
      <c r="B17" s="97">
        <v>3</v>
      </c>
      <c r="C17" s="6" t="s">
        <v>16</v>
      </c>
      <c r="D17" s="7">
        <v>45</v>
      </c>
      <c r="E17" s="7">
        <v>15</v>
      </c>
      <c r="F17" s="7"/>
      <c r="G17" s="9">
        <v>30</v>
      </c>
      <c r="H17" s="7"/>
      <c r="I17" s="7">
        <f>ROUNDUP(E17/15,0)</f>
        <v>1</v>
      </c>
      <c r="J17" s="56">
        <f t="shared" si="0"/>
        <v>2</v>
      </c>
      <c r="K17" s="10" t="str">
        <f t="shared" si="2"/>
        <v>#REF!/25</v>
      </c>
      <c r="L17" s="11">
        <v>0</v>
      </c>
      <c r="M17" s="11">
        <f>IF(G17&gt;0,1,0)</f>
        <v>1</v>
      </c>
      <c r="N17" s="12" t="str">
        <f>"#REF!/E29"</f>
        <v>#REF!/E29</v>
      </c>
      <c r="O17" s="13">
        <v>2.6</v>
      </c>
      <c r="P17" s="13" t="str">
        <f>"#REF!-P29"</f>
        <v>#REF!-P29</v>
      </c>
    </row>
    <row r="18" spans="1:16" s="14" customFormat="1" ht="12" customHeight="1">
      <c r="A18" s="96" t="s">
        <v>39</v>
      </c>
      <c r="B18" s="97">
        <v>3</v>
      </c>
      <c r="C18" s="6" t="s">
        <v>16</v>
      </c>
      <c r="D18" s="7">
        <v>30</v>
      </c>
      <c r="E18" s="8">
        <v>15</v>
      </c>
      <c r="F18" s="7"/>
      <c r="G18" s="9">
        <v>15</v>
      </c>
      <c r="H18" s="98"/>
      <c r="I18" s="7">
        <v>1</v>
      </c>
      <c r="J18" s="56">
        <v>1</v>
      </c>
      <c r="K18" s="10" t="str">
        <f t="shared" si="2"/>
        <v>#REF!/25</v>
      </c>
      <c r="L18" s="11">
        <v>0</v>
      </c>
      <c r="M18" s="11">
        <f>IF(G18&gt;0,1,0)</f>
        <v>1</v>
      </c>
      <c r="N18" s="12" t="str">
        <f>"#REF!/E30"</f>
        <v>#REF!/E30</v>
      </c>
      <c r="O18" s="13">
        <v>2.5</v>
      </c>
      <c r="P18" s="13" t="str">
        <f>"#REF!-P30"</f>
        <v>#REF!-P30</v>
      </c>
    </row>
    <row r="19" spans="1:16" s="14" customFormat="1" ht="12" customHeight="1">
      <c r="A19" s="160" t="s">
        <v>17</v>
      </c>
      <c r="B19" s="161">
        <f>SUM(B15:B18)</f>
        <v>8</v>
      </c>
      <c r="C19" s="162">
        <f>COUNTIF(C15:C18,"e")</f>
        <v>0</v>
      </c>
      <c r="D19" s="163">
        <f>SUM(D15:D18)</f>
        <v>105</v>
      </c>
      <c r="E19" s="163">
        <f>SUM(E15:E18)</f>
        <v>30</v>
      </c>
      <c r="F19" s="163">
        <f>SUM(F15:F18)</f>
        <v>0</v>
      </c>
      <c r="G19" s="163">
        <f>SUM(G15:G18)</f>
        <v>75</v>
      </c>
      <c r="H19" s="163"/>
      <c r="I19" s="163">
        <f>SUM(I15:I18)</f>
        <v>2</v>
      </c>
      <c r="J19" s="164">
        <f>SUM(J15:J18)</f>
        <v>5</v>
      </c>
      <c r="K19" s="10" t="str">
        <f t="shared" si="2"/>
        <v>#REF!/25</v>
      </c>
      <c r="L19" s="11">
        <v>0</v>
      </c>
      <c r="M19" s="11" t="e">
        <f>IF(#REF!&gt;0,1,0)</f>
        <v>#REF!</v>
      </c>
      <c r="N19" s="12" t="str">
        <f>"#REF!/E31"</f>
        <v>#REF!/E31</v>
      </c>
      <c r="O19" s="13">
        <v>2.2</v>
      </c>
      <c r="P19" s="13" t="str">
        <f>"#REF!-P31"</f>
        <v>#REF!-P31</v>
      </c>
    </row>
    <row r="20" spans="1:16" s="14" customFormat="1" ht="12" customHeight="1">
      <c r="A20" s="60" t="s">
        <v>23</v>
      </c>
      <c r="B20" s="31"/>
      <c r="C20" s="31"/>
      <c r="D20" s="31"/>
      <c r="E20" s="31"/>
      <c r="F20" s="31"/>
      <c r="G20" s="31"/>
      <c r="H20" s="31"/>
      <c r="I20" s="31"/>
      <c r="J20" s="61"/>
      <c r="K20" s="10" t="str">
        <f t="shared" si="2"/>
        <v>#REF!/25</v>
      </c>
      <c r="L20" s="11">
        <v>0</v>
      </c>
      <c r="M20" s="11" t="e">
        <f>IF(#REF!&gt;0,1,0)</f>
        <v>#REF!</v>
      </c>
      <c r="N20" s="12" t="str">
        <f>"#REF!/E32"</f>
        <v>#REF!/E32</v>
      </c>
      <c r="O20" s="13" t="e">
        <f>#REF!/25</f>
        <v>#REF!</v>
      </c>
      <c r="P20" s="13" t="str">
        <f>"#REF!-P32"</f>
        <v>#REF!-P32</v>
      </c>
    </row>
    <row r="21" spans="1:16" s="14" customFormat="1" ht="12" customHeight="1">
      <c r="A21" s="126" t="s">
        <v>31</v>
      </c>
      <c r="B21" s="97">
        <v>1</v>
      </c>
      <c r="C21" s="6" t="s">
        <v>16</v>
      </c>
      <c r="D21" s="7">
        <v>15</v>
      </c>
      <c r="E21" s="7">
        <v>0</v>
      </c>
      <c r="F21" s="7"/>
      <c r="G21" s="9">
        <v>15</v>
      </c>
      <c r="H21" s="7"/>
      <c r="I21" s="7">
        <f>ROUNDUP(E21/15,0)</f>
        <v>0</v>
      </c>
      <c r="J21" s="56">
        <f t="shared" si="0"/>
        <v>1</v>
      </c>
      <c r="K21" s="10" t="str">
        <f t="shared" si="2"/>
        <v>#REF!/25</v>
      </c>
      <c r="L21" s="16">
        <v>1</v>
      </c>
      <c r="M21" s="11" t="e">
        <f>IF(#REF!&gt;0,1,0)</f>
        <v>#REF!</v>
      </c>
      <c r="N21" s="20" t="str">
        <f>"#REF!/E33"</f>
        <v>#REF!/E33</v>
      </c>
      <c r="O21" s="13" t="e">
        <f>#REF!/25</f>
        <v>#REF!</v>
      </c>
      <c r="P21" s="13" t="str">
        <f>"#REF!-P33"</f>
        <v>#REF!-P33</v>
      </c>
    </row>
    <row r="22" spans="1:16" s="14" customFormat="1" ht="12" customHeight="1">
      <c r="A22" s="96" t="s">
        <v>59</v>
      </c>
      <c r="B22" s="97">
        <v>1</v>
      </c>
      <c r="C22" s="6" t="s">
        <v>16</v>
      </c>
      <c r="D22" s="7">
        <v>15</v>
      </c>
      <c r="E22" s="7">
        <v>0</v>
      </c>
      <c r="F22" s="7"/>
      <c r="G22" s="7">
        <v>15</v>
      </c>
      <c r="H22" s="7"/>
      <c r="I22" s="7">
        <f>ROUNDUP(E22/15,0)</f>
        <v>0</v>
      </c>
      <c r="J22" s="56">
        <f t="shared" si="0"/>
        <v>1</v>
      </c>
      <c r="K22" s="10"/>
      <c r="L22" s="16"/>
      <c r="M22" s="11"/>
      <c r="N22" s="20"/>
      <c r="O22" s="13"/>
      <c r="P22" s="13"/>
    </row>
    <row r="23" spans="1:16" s="14" customFormat="1" ht="12" customHeight="1">
      <c r="A23" s="96" t="s">
        <v>40</v>
      </c>
      <c r="B23" s="97">
        <v>3</v>
      </c>
      <c r="C23" s="6" t="s">
        <v>16</v>
      </c>
      <c r="D23" s="7">
        <v>30</v>
      </c>
      <c r="E23" s="7">
        <v>0</v>
      </c>
      <c r="F23" s="7"/>
      <c r="G23" s="7">
        <v>30</v>
      </c>
      <c r="H23" s="7"/>
      <c r="I23" s="7">
        <v>0</v>
      </c>
      <c r="J23" s="56">
        <v>2</v>
      </c>
      <c r="K23" s="10"/>
      <c r="L23" s="16"/>
      <c r="M23" s="11"/>
      <c r="N23" s="20"/>
      <c r="O23" s="13"/>
      <c r="P23" s="13"/>
    </row>
    <row r="24" spans="1:16" s="14" customFormat="1" ht="12" customHeight="1">
      <c r="A24" s="96" t="s">
        <v>64</v>
      </c>
      <c r="B24" s="97">
        <v>3</v>
      </c>
      <c r="C24" s="6" t="s">
        <v>16</v>
      </c>
      <c r="D24" s="7">
        <v>90</v>
      </c>
      <c r="E24" s="7"/>
      <c r="F24" s="7"/>
      <c r="G24" s="7"/>
      <c r="H24" s="7"/>
      <c r="I24" s="7"/>
      <c r="J24" s="56"/>
      <c r="K24" s="10"/>
      <c r="L24" s="16"/>
      <c r="M24" s="11"/>
      <c r="N24" s="20"/>
      <c r="O24" s="13"/>
      <c r="P24" s="13"/>
    </row>
    <row r="25" spans="1:16" s="14" customFormat="1" ht="12" customHeight="1">
      <c r="A25" s="155" t="s">
        <v>17</v>
      </c>
      <c r="B25" s="156">
        <f>SUM(B21:B24)</f>
        <v>8</v>
      </c>
      <c r="C25" s="157">
        <f>COUNTIF(C19:C23,"e")</f>
        <v>0</v>
      </c>
      <c r="D25" s="158">
        <f>SUM(D21:D24)</f>
        <v>150</v>
      </c>
      <c r="E25" s="158">
        <f aca="true" t="shared" si="3" ref="E25:J25">SUM(E21:E23)</f>
        <v>0</v>
      </c>
      <c r="F25" s="158">
        <f t="shared" si="3"/>
        <v>0</v>
      </c>
      <c r="G25" s="158">
        <f t="shared" si="3"/>
        <v>60</v>
      </c>
      <c r="H25" s="158">
        <f t="shared" si="3"/>
        <v>0</v>
      </c>
      <c r="I25" s="158">
        <f t="shared" si="3"/>
        <v>0</v>
      </c>
      <c r="J25" s="159">
        <f t="shared" si="3"/>
        <v>4</v>
      </c>
      <c r="K25" s="10" t="str">
        <f>"#REF!/25"</f>
        <v>#REF!/25</v>
      </c>
      <c r="L25" s="16">
        <v>1</v>
      </c>
      <c r="M25" s="11" t="e">
        <f>IF(#REF!&gt;0,1,0)</f>
        <v>#REF!</v>
      </c>
      <c r="N25" s="12" t="str">
        <f>"#REF!/E35"</f>
        <v>#REF!/E35</v>
      </c>
      <c r="O25" s="13" t="e">
        <f>#REF!/25</f>
        <v>#REF!</v>
      </c>
      <c r="P25" s="13" t="str">
        <f>"#REF!-P35"</f>
        <v>#REF!-P35</v>
      </c>
    </row>
    <row r="26" spans="1:16" s="14" customFormat="1" ht="12" customHeight="1">
      <c r="A26" s="63" t="s">
        <v>24</v>
      </c>
      <c r="B26" s="68"/>
      <c r="C26" s="69"/>
      <c r="D26" s="70"/>
      <c r="E26" s="70"/>
      <c r="F26" s="70"/>
      <c r="G26" s="70"/>
      <c r="H26" s="70"/>
      <c r="I26" s="70"/>
      <c r="J26" s="71"/>
      <c r="K26" s="10" t="str">
        <f>"#REF!/25"</f>
        <v>#REF!/25</v>
      </c>
      <c r="L26" s="11">
        <v>0</v>
      </c>
      <c r="M26" s="11" t="e">
        <f>IF(#REF!&gt;0,1,0)</f>
        <v>#REF!</v>
      </c>
      <c r="N26" s="12" t="str">
        <f>"#REF!/E36"</f>
        <v>#REF!/E36</v>
      </c>
      <c r="O26" s="13">
        <v>1.3</v>
      </c>
      <c r="P26" s="13" t="str">
        <f>"#REF!-P36"</f>
        <v>#REF!-P36</v>
      </c>
    </row>
    <row r="27" spans="1:16" s="14" customFormat="1" ht="12" customHeight="1">
      <c r="A27" s="62" t="s">
        <v>33</v>
      </c>
      <c r="B27" s="64">
        <v>1</v>
      </c>
      <c r="C27" s="65" t="s">
        <v>16</v>
      </c>
      <c r="D27" s="66">
        <v>15</v>
      </c>
      <c r="E27" s="66">
        <v>0</v>
      </c>
      <c r="F27" s="66"/>
      <c r="G27" s="66">
        <v>15</v>
      </c>
      <c r="H27" s="66"/>
      <c r="I27" s="66">
        <v>0</v>
      </c>
      <c r="J27" s="66">
        <v>1</v>
      </c>
      <c r="K27" s="10">
        <f>SUM(K15:K26)</f>
        <v>0</v>
      </c>
      <c r="L27" s="11"/>
      <c r="M27" s="11"/>
      <c r="N27" s="12"/>
      <c r="O27" s="13"/>
      <c r="P27" s="13"/>
    </row>
    <row r="28" spans="1:16" s="14" customFormat="1" ht="12" customHeight="1">
      <c r="A28" s="33" t="s">
        <v>60</v>
      </c>
      <c r="B28" s="32">
        <v>1</v>
      </c>
      <c r="C28" s="34" t="s">
        <v>16</v>
      </c>
      <c r="D28" s="35">
        <v>15</v>
      </c>
      <c r="E28" s="35">
        <v>0</v>
      </c>
      <c r="F28" s="35"/>
      <c r="G28" s="35">
        <v>15</v>
      </c>
      <c r="H28" s="35"/>
      <c r="I28" s="35">
        <v>0</v>
      </c>
      <c r="J28" s="35">
        <v>0</v>
      </c>
      <c r="K28" s="10"/>
      <c r="L28" s="11"/>
      <c r="M28" s="11"/>
      <c r="N28" s="12"/>
      <c r="O28" s="13"/>
      <c r="P28" s="13"/>
    </row>
    <row r="29" spans="1:16" s="14" customFormat="1" ht="12" customHeight="1">
      <c r="A29" s="166" t="s">
        <v>79</v>
      </c>
      <c r="B29" s="32">
        <v>1</v>
      </c>
      <c r="C29" s="34" t="s">
        <v>16</v>
      </c>
      <c r="D29" s="35">
        <v>15</v>
      </c>
      <c r="E29" s="35"/>
      <c r="F29" s="35"/>
      <c r="G29" s="35">
        <v>15</v>
      </c>
      <c r="H29" s="35"/>
      <c r="I29" s="35">
        <v>0</v>
      </c>
      <c r="J29" s="35">
        <v>1</v>
      </c>
      <c r="K29" s="10" t="str">
        <f>"#REF!/25"</f>
        <v>#REF!/25</v>
      </c>
      <c r="L29" s="11">
        <v>0</v>
      </c>
      <c r="M29" s="11">
        <f>IF(G21&gt;0,1,0)</f>
        <v>1</v>
      </c>
      <c r="N29" s="12" t="str">
        <f>"#REF!/E38"</f>
        <v>#REF!/E38</v>
      </c>
      <c r="O29" s="13">
        <v>2.8</v>
      </c>
      <c r="P29" s="13" t="str">
        <f>"#REF!-P38"</f>
        <v>#REF!-P38</v>
      </c>
    </row>
    <row r="30" spans="1:16" s="14" customFormat="1" ht="12" customHeight="1">
      <c r="A30" s="155" t="s">
        <v>17</v>
      </c>
      <c r="B30" s="156">
        <f>SUM(B26:B29)</f>
        <v>3</v>
      </c>
      <c r="C30" s="157">
        <f>COUNTIF(C24:C29,"e")</f>
        <v>0</v>
      </c>
      <c r="D30" s="158">
        <f>SUM(D26:D29)</f>
        <v>45</v>
      </c>
      <c r="E30" s="158">
        <f aca="true" t="shared" si="4" ref="E30:J30">SUM(E26:E29)</f>
        <v>0</v>
      </c>
      <c r="F30" s="158">
        <f t="shared" si="4"/>
        <v>0</v>
      </c>
      <c r="G30" s="158">
        <f t="shared" si="4"/>
        <v>45</v>
      </c>
      <c r="H30" s="158">
        <f t="shared" si="4"/>
        <v>0</v>
      </c>
      <c r="I30" s="158">
        <f t="shared" si="4"/>
        <v>0</v>
      </c>
      <c r="J30" s="159">
        <f t="shared" si="4"/>
        <v>2</v>
      </c>
      <c r="K30" s="10" t="str">
        <f>"#REF!/25"</f>
        <v>#REF!/25</v>
      </c>
      <c r="L30" s="16">
        <v>1</v>
      </c>
      <c r="M30" s="11" t="e">
        <f>IF(#REF!&gt;0,1,0)</f>
        <v>#REF!</v>
      </c>
      <c r="N30" s="12" t="str">
        <f>"#REF!/E35"</f>
        <v>#REF!/E35</v>
      </c>
      <c r="O30" s="13" t="e">
        <f>#REF!/25</f>
        <v>#REF!</v>
      </c>
      <c r="P30" s="13" t="str">
        <f>"#REF!-P35"</f>
        <v>#REF!-P35</v>
      </c>
    </row>
    <row r="31" spans="1:16" s="14" customFormat="1" ht="12" customHeight="1">
      <c r="A31" s="67" t="s">
        <v>27</v>
      </c>
      <c r="B31" s="68"/>
      <c r="C31" s="69"/>
      <c r="D31" s="70"/>
      <c r="E31" s="70"/>
      <c r="F31" s="70"/>
      <c r="G31" s="70"/>
      <c r="H31" s="70"/>
      <c r="I31" s="70"/>
      <c r="J31" s="71"/>
      <c r="K31" s="10"/>
      <c r="L31" s="11"/>
      <c r="M31" s="11"/>
      <c r="N31" s="12"/>
      <c r="O31" s="13"/>
      <c r="P31" s="13"/>
    </row>
    <row r="32" spans="1:16" s="14" customFormat="1" ht="12" customHeight="1">
      <c r="A32" s="62" t="s">
        <v>42</v>
      </c>
      <c r="B32" s="64">
        <v>1</v>
      </c>
      <c r="C32" s="65" t="s">
        <v>16</v>
      </c>
      <c r="D32" s="66">
        <v>15</v>
      </c>
      <c r="E32" s="66">
        <v>0</v>
      </c>
      <c r="F32" s="66"/>
      <c r="G32" s="66">
        <v>15</v>
      </c>
      <c r="H32" s="66"/>
      <c r="I32" s="66">
        <v>0</v>
      </c>
      <c r="J32" s="66">
        <v>1</v>
      </c>
      <c r="K32" s="10"/>
      <c r="L32" s="11"/>
      <c r="M32" s="11"/>
      <c r="N32" s="12"/>
      <c r="O32" s="13"/>
      <c r="P32" s="13"/>
    </row>
    <row r="33" spans="1:16" s="14" customFormat="1" ht="12" customHeight="1">
      <c r="A33" s="33" t="s">
        <v>61</v>
      </c>
      <c r="B33" s="32">
        <v>1</v>
      </c>
      <c r="C33" s="34" t="s">
        <v>16</v>
      </c>
      <c r="D33" s="35">
        <v>15</v>
      </c>
      <c r="E33" s="35">
        <v>0</v>
      </c>
      <c r="F33" s="35"/>
      <c r="G33" s="35">
        <v>15</v>
      </c>
      <c r="H33" s="35"/>
      <c r="I33" s="35">
        <v>0</v>
      </c>
      <c r="J33" s="35">
        <v>1</v>
      </c>
      <c r="K33" s="10"/>
      <c r="L33" s="11"/>
      <c r="M33" s="11"/>
      <c r="N33" s="12"/>
      <c r="O33" s="13"/>
      <c r="P33" s="13"/>
    </row>
    <row r="34" spans="1:16" s="14" customFormat="1" ht="12" customHeight="1">
      <c r="A34" s="33" t="s">
        <v>43</v>
      </c>
      <c r="B34" s="32">
        <v>2</v>
      </c>
      <c r="C34" s="34" t="s">
        <v>15</v>
      </c>
      <c r="D34" s="35">
        <v>15</v>
      </c>
      <c r="E34" s="35">
        <v>15</v>
      </c>
      <c r="F34" s="35"/>
      <c r="G34" s="35"/>
      <c r="H34" s="35"/>
      <c r="I34" s="35">
        <v>1</v>
      </c>
      <c r="J34" s="35">
        <v>0</v>
      </c>
      <c r="K34" s="10"/>
      <c r="L34" s="11"/>
      <c r="M34" s="11"/>
      <c r="N34" s="12"/>
      <c r="O34" s="13"/>
      <c r="P34" s="13"/>
    </row>
    <row r="35" spans="1:16" s="14" customFormat="1" ht="12" customHeight="1">
      <c r="A35" s="33" t="s">
        <v>65</v>
      </c>
      <c r="B35" s="32">
        <v>3</v>
      </c>
      <c r="C35" s="34" t="s">
        <v>16</v>
      </c>
      <c r="D35" s="35">
        <v>90</v>
      </c>
      <c r="E35" s="35"/>
      <c r="F35" s="35"/>
      <c r="G35" s="35"/>
      <c r="H35" s="35"/>
      <c r="I35" s="35"/>
      <c r="J35" s="35"/>
      <c r="K35" s="10"/>
      <c r="L35" s="11"/>
      <c r="M35" s="11"/>
      <c r="N35" s="12"/>
      <c r="O35" s="13"/>
      <c r="P35" s="13"/>
    </row>
    <row r="36" spans="1:16" s="14" customFormat="1" ht="12" customHeight="1">
      <c r="A36" s="155" t="s">
        <v>17</v>
      </c>
      <c r="B36" s="156">
        <f>SUM(B32:B35)</f>
        <v>7</v>
      </c>
      <c r="C36" s="157">
        <f>COUNTIF(C30:C35,"e")</f>
        <v>1</v>
      </c>
      <c r="D36" s="158">
        <f>SUM(D32:D35)</f>
        <v>135</v>
      </c>
      <c r="E36" s="158">
        <f aca="true" t="shared" si="5" ref="E36:J36">SUM(E32:E35)</f>
        <v>15</v>
      </c>
      <c r="F36" s="158">
        <f t="shared" si="5"/>
        <v>0</v>
      </c>
      <c r="G36" s="158">
        <f t="shared" si="5"/>
        <v>30</v>
      </c>
      <c r="H36" s="158">
        <f t="shared" si="5"/>
        <v>0</v>
      </c>
      <c r="I36" s="158">
        <f t="shared" si="5"/>
        <v>1</v>
      </c>
      <c r="J36" s="159">
        <f t="shared" si="5"/>
        <v>2</v>
      </c>
      <c r="K36" s="10" t="str">
        <f>"#REF!/25"</f>
        <v>#REF!/25</v>
      </c>
      <c r="L36" s="16">
        <v>1</v>
      </c>
      <c r="M36" s="11" t="e">
        <f>IF(#REF!&gt;0,1,0)</f>
        <v>#REF!</v>
      </c>
      <c r="N36" s="12" t="str">
        <f>"#REF!/E35"</f>
        <v>#REF!/E35</v>
      </c>
      <c r="O36" s="13" t="e">
        <f>#REF!/25</f>
        <v>#REF!</v>
      </c>
      <c r="P36" s="13" t="str">
        <f>"#REF!-P35"</f>
        <v>#REF!-P35</v>
      </c>
    </row>
    <row r="37" spans="1:14" s="40" customFormat="1" ht="12" customHeight="1">
      <c r="A37" s="75" t="s">
        <v>28</v>
      </c>
      <c r="B37" s="37"/>
      <c r="C37" s="33"/>
      <c r="D37" s="38"/>
      <c r="E37" s="38"/>
      <c r="F37" s="38"/>
      <c r="G37" s="38"/>
      <c r="H37" s="38"/>
      <c r="I37" s="38"/>
      <c r="J37" s="38"/>
      <c r="K37" s="39"/>
      <c r="N37" s="41"/>
    </row>
    <row r="38" spans="1:14" s="40" customFormat="1" ht="12" customHeight="1">
      <c r="A38" s="135" t="s">
        <v>62</v>
      </c>
      <c r="B38" s="32">
        <v>1</v>
      </c>
      <c r="C38" s="34" t="s">
        <v>16</v>
      </c>
      <c r="D38" s="35">
        <v>15</v>
      </c>
      <c r="E38" s="35"/>
      <c r="F38" s="35"/>
      <c r="G38" s="35">
        <v>15</v>
      </c>
      <c r="H38" s="35"/>
      <c r="I38" s="35">
        <v>0</v>
      </c>
      <c r="J38" s="35">
        <v>1</v>
      </c>
      <c r="K38" s="39"/>
      <c r="N38" s="41"/>
    </row>
    <row r="39" spans="1:16" s="14" customFormat="1" ht="12" customHeight="1">
      <c r="A39" s="33" t="s">
        <v>46</v>
      </c>
      <c r="B39" s="37"/>
      <c r="C39" s="34" t="s">
        <v>16</v>
      </c>
      <c r="D39" s="38"/>
      <c r="E39" s="38"/>
      <c r="F39" s="38"/>
      <c r="G39" s="38"/>
      <c r="H39" s="38"/>
      <c r="I39" s="38"/>
      <c r="J39" s="38"/>
      <c r="K39" s="10"/>
      <c r="L39" s="11"/>
      <c r="M39" s="11"/>
      <c r="N39" s="12"/>
      <c r="O39" s="13"/>
      <c r="P39" s="13"/>
    </row>
    <row r="40" spans="1:16" s="14" customFormat="1" ht="12" customHeight="1">
      <c r="A40" s="151" t="s">
        <v>17</v>
      </c>
      <c r="B40" s="152">
        <v>1</v>
      </c>
      <c r="C40" s="153">
        <v>0</v>
      </c>
      <c r="D40" s="154">
        <v>15</v>
      </c>
      <c r="E40" s="154">
        <v>0</v>
      </c>
      <c r="F40" s="154">
        <f>SUM(F35:F37)</f>
        <v>0</v>
      </c>
      <c r="G40" s="154">
        <v>15</v>
      </c>
      <c r="H40" s="154">
        <f>SUM(H35:H37)</f>
        <v>0</v>
      </c>
      <c r="I40" s="154">
        <v>0</v>
      </c>
      <c r="J40" s="154">
        <v>1</v>
      </c>
      <c r="K40" s="10" t="str">
        <f>"#REF!/25"</f>
        <v>#REF!/25</v>
      </c>
      <c r="L40" s="16">
        <v>1</v>
      </c>
      <c r="M40" s="11" t="e">
        <f>IF(#REF!&gt;0,1,0)</f>
        <v>#REF!</v>
      </c>
      <c r="N40" s="12" t="str">
        <f>"#REF!/E35"</f>
        <v>#REF!/E35</v>
      </c>
      <c r="O40" s="13" t="e">
        <f>#REF!/25</f>
        <v>#REF!</v>
      </c>
      <c r="P40" s="13" t="str">
        <f>"#REF!-P35"</f>
        <v>#REF!-P35</v>
      </c>
    </row>
    <row r="41" spans="1:16" s="14" customFormat="1" ht="12" customHeight="1">
      <c r="A41" s="75" t="s">
        <v>44</v>
      </c>
      <c r="B41" s="37"/>
      <c r="C41" s="33"/>
      <c r="D41" s="38"/>
      <c r="E41" s="38"/>
      <c r="F41" s="38"/>
      <c r="G41" s="38"/>
      <c r="H41" s="38"/>
      <c r="I41" s="38"/>
      <c r="J41" s="38"/>
      <c r="K41" s="10"/>
      <c r="L41" s="11"/>
      <c r="M41" s="11"/>
      <c r="N41" s="12"/>
      <c r="O41" s="13"/>
      <c r="P41" s="13"/>
    </row>
    <row r="42" spans="1:16" s="14" customFormat="1" ht="12" customHeight="1">
      <c r="A42" s="33" t="s">
        <v>66</v>
      </c>
      <c r="B42" s="32">
        <v>3</v>
      </c>
      <c r="C42" s="34" t="s">
        <v>16</v>
      </c>
      <c r="D42" s="35">
        <v>90</v>
      </c>
      <c r="E42" s="35"/>
      <c r="F42" s="35"/>
      <c r="G42" s="35"/>
      <c r="H42" s="35"/>
      <c r="I42" s="35"/>
      <c r="J42" s="35"/>
      <c r="K42" s="10"/>
      <c r="L42" s="11"/>
      <c r="M42" s="11"/>
      <c r="N42" s="12"/>
      <c r="O42" s="13"/>
      <c r="P42" s="13"/>
    </row>
    <row r="43" spans="1:16" s="14" customFormat="1" ht="12" customHeight="1">
      <c r="A43" s="33" t="s">
        <v>45</v>
      </c>
      <c r="B43" s="32"/>
      <c r="C43" s="34" t="s">
        <v>16</v>
      </c>
      <c r="D43" s="35"/>
      <c r="E43" s="35"/>
      <c r="F43" s="35"/>
      <c r="G43" s="35"/>
      <c r="H43" s="35"/>
      <c r="I43" s="35"/>
      <c r="J43" s="35"/>
      <c r="K43" s="10" t="str">
        <f>"#REF!/25"</f>
        <v>#REF!/25</v>
      </c>
      <c r="L43" s="11">
        <v>0</v>
      </c>
      <c r="M43" s="11">
        <f>IF(G22&gt;0,1,0)</f>
        <v>1</v>
      </c>
      <c r="N43" s="12" t="str">
        <f>"#REF!/E39"</f>
        <v>#REF!/E39</v>
      </c>
      <c r="O43" s="13">
        <v>2.5</v>
      </c>
      <c r="P43" s="13" t="str">
        <f>"#REF!-P39"</f>
        <v>#REF!-P39</v>
      </c>
    </row>
    <row r="44" spans="1:16" s="14" customFormat="1" ht="12" customHeight="1">
      <c r="A44" s="151" t="s">
        <v>17</v>
      </c>
      <c r="B44" s="152">
        <v>3</v>
      </c>
      <c r="C44" s="153"/>
      <c r="D44" s="154">
        <v>90</v>
      </c>
      <c r="E44" s="154"/>
      <c r="F44" s="154"/>
      <c r="G44" s="154"/>
      <c r="H44" s="154"/>
      <c r="I44" s="154"/>
      <c r="J44" s="154"/>
      <c r="K44" s="10" t="str">
        <f>"#REF!/25"</f>
        <v>#REF!/25</v>
      </c>
      <c r="L44" s="16">
        <v>1</v>
      </c>
      <c r="M44" s="11" t="e">
        <f>IF(#REF!&gt;0,1,0)</f>
        <v>#REF!</v>
      </c>
      <c r="N44" s="12" t="str">
        <f>"#REF!/E35"</f>
        <v>#REF!/E35</v>
      </c>
      <c r="O44" s="13" t="e">
        <f>#REF!/25</f>
        <v>#REF!</v>
      </c>
      <c r="P44" s="13" t="str">
        <f>"#REF!-P35"</f>
        <v>#REF!-P35</v>
      </c>
    </row>
    <row r="45" spans="1:16" s="14" customFormat="1" ht="12" customHeight="1">
      <c r="A45" s="33"/>
      <c r="B45" s="37"/>
      <c r="C45" s="33"/>
      <c r="D45" s="38"/>
      <c r="E45" s="38"/>
      <c r="F45" s="38"/>
      <c r="G45" s="38"/>
      <c r="H45" s="38"/>
      <c r="I45" s="38"/>
      <c r="J45" s="38"/>
      <c r="K45" s="10"/>
      <c r="L45" s="11"/>
      <c r="M45" s="11"/>
      <c r="N45" s="12"/>
      <c r="O45" s="13"/>
      <c r="P45" s="13"/>
    </row>
    <row r="46" spans="1:16" s="14" customFormat="1" ht="12" customHeight="1">
      <c r="A46" s="136" t="s">
        <v>41</v>
      </c>
      <c r="B46" s="42">
        <v>43</v>
      </c>
      <c r="C46" s="100"/>
      <c r="D46" s="101">
        <f>D8+D13+D19+D25+D30+D36+D40+D44</f>
        <v>750</v>
      </c>
      <c r="E46" s="101"/>
      <c r="F46" s="101"/>
      <c r="G46" s="101"/>
      <c r="H46" s="101"/>
      <c r="I46" s="43"/>
      <c r="J46" s="43"/>
      <c r="K46" s="10" t="str">
        <f>"#REF!/25"</f>
        <v>#REF!/25</v>
      </c>
      <c r="L46" s="11">
        <v>0</v>
      </c>
      <c r="M46" s="11" t="e">
        <f>IF(#REF!&gt;0,1,0)</f>
        <v>#REF!</v>
      </c>
      <c r="N46" s="12" t="str">
        <f>"#REF!/E40"</f>
        <v>#REF!/E40</v>
      </c>
      <c r="O46" s="13">
        <v>2.6</v>
      </c>
      <c r="P46" s="13" t="str">
        <f>"#REF!-P40"</f>
        <v>#REF!-P40</v>
      </c>
    </row>
    <row r="47" spans="1:16" s="14" customFormat="1" ht="12" customHeight="1">
      <c r="A47" s="44" t="s">
        <v>18</v>
      </c>
      <c r="B47" s="45"/>
      <c r="C47" s="46"/>
      <c r="D47" s="102"/>
      <c r="E47" s="103"/>
      <c r="F47" s="103"/>
      <c r="G47" s="103"/>
      <c r="H47" s="103"/>
      <c r="I47" s="47"/>
      <c r="J47" s="48"/>
      <c r="K47" s="10"/>
      <c r="L47" s="11"/>
      <c r="M47" s="11"/>
      <c r="N47" s="12"/>
      <c r="O47" s="13"/>
      <c r="P47" s="13"/>
    </row>
    <row r="48" spans="1:16" s="14" customFormat="1" ht="12" customHeight="1">
      <c r="A48" s="137"/>
      <c r="B48" s="49"/>
      <c r="C48" s="50"/>
      <c r="D48" s="51"/>
      <c r="E48" s="52"/>
      <c r="F48" s="53"/>
      <c r="G48" s="54"/>
      <c r="H48" s="55"/>
      <c r="I48" s="138"/>
      <c r="J48" s="138"/>
      <c r="K48" s="10"/>
      <c r="L48" s="11"/>
      <c r="M48" s="11"/>
      <c r="N48" s="12"/>
      <c r="O48" s="13"/>
      <c r="P48" s="13"/>
    </row>
    <row r="49" spans="1:16" s="23" customFormat="1" ht="14.25" customHeight="1">
      <c r="A49" s="139" t="s">
        <v>53</v>
      </c>
      <c r="B49" s="140"/>
      <c r="C49" s="141"/>
      <c r="D49" s="141"/>
      <c r="E49" s="141"/>
      <c r="F49" s="141"/>
      <c r="G49" s="141"/>
      <c r="H49" s="141"/>
      <c r="I49" s="22"/>
      <c r="J49" s="142"/>
      <c r="K49" s="21"/>
      <c r="L49" s="22"/>
      <c r="M49" s="22"/>
      <c r="O49" s="22"/>
      <c r="P49" s="22"/>
    </row>
    <row r="50" spans="1:16" s="23" customFormat="1" ht="12" customHeight="1">
      <c r="A50" s="143" t="s">
        <v>47</v>
      </c>
      <c r="B50" s="140"/>
      <c r="C50" s="143"/>
      <c r="D50" s="143"/>
      <c r="E50" s="143"/>
      <c r="F50" s="22"/>
      <c r="G50" s="22"/>
      <c r="H50" s="22"/>
      <c r="I50" s="22"/>
      <c r="J50" s="142"/>
      <c r="K50" s="21"/>
      <c r="L50" s="22"/>
      <c r="M50" s="22"/>
      <c r="O50" s="22"/>
      <c r="P50" s="22"/>
    </row>
    <row r="51" spans="1:16" s="23" customFormat="1" ht="12" customHeight="1">
      <c r="A51" s="143" t="s">
        <v>48</v>
      </c>
      <c r="B51" s="140"/>
      <c r="C51" s="143"/>
      <c r="D51" s="148"/>
      <c r="E51" s="148"/>
      <c r="F51" s="148"/>
      <c r="G51" s="148"/>
      <c r="H51" s="148"/>
      <c r="I51" s="148"/>
      <c r="J51" s="148"/>
      <c r="K51" s="21"/>
      <c r="L51" s="22"/>
      <c r="M51" s="22"/>
      <c r="O51" s="22"/>
      <c r="P51" s="22"/>
    </row>
    <row r="52" spans="1:10" s="23" customFormat="1" ht="12" customHeight="1">
      <c r="A52" s="143" t="s">
        <v>49</v>
      </c>
      <c r="B52" s="140"/>
      <c r="C52" s="149"/>
      <c r="D52" s="150"/>
      <c r="E52" s="150"/>
      <c r="F52" s="150"/>
      <c r="G52" s="150"/>
      <c r="H52" s="150"/>
      <c r="I52" s="150"/>
      <c r="J52" s="150"/>
    </row>
    <row r="53" spans="1:16" s="23" customFormat="1" ht="12" customHeight="1">
      <c r="A53" s="143" t="s">
        <v>50</v>
      </c>
      <c r="B53" s="140"/>
      <c r="C53" s="22"/>
      <c r="D53" s="22"/>
      <c r="E53" s="22"/>
      <c r="F53" s="22"/>
      <c r="G53" s="22"/>
      <c r="H53" s="22"/>
      <c r="I53" s="22"/>
      <c r="J53" s="142"/>
      <c r="K53" s="21"/>
      <c r="L53" s="22"/>
      <c r="M53" s="22"/>
      <c r="O53" s="22"/>
      <c r="P53" s="22"/>
    </row>
    <row r="54" spans="1:16" s="26" customFormat="1" ht="12" customHeight="1">
      <c r="A54" s="143" t="s">
        <v>51</v>
      </c>
      <c r="B54" s="140"/>
      <c r="C54" s="22"/>
      <c r="D54" s="22"/>
      <c r="E54" s="22"/>
      <c r="F54" s="22"/>
      <c r="G54" s="22"/>
      <c r="H54" s="22"/>
      <c r="I54" s="22"/>
      <c r="J54" s="142"/>
      <c r="K54" s="24"/>
      <c r="L54" s="25"/>
      <c r="M54" s="25"/>
      <c r="O54" s="25"/>
      <c r="P54" s="25"/>
    </row>
    <row r="55" spans="1:16" s="23" customFormat="1" ht="12" customHeight="1">
      <c r="A55" s="143" t="s">
        <v>52</v>
      </c>
      <c r="B55" s="140"/>
      <c r="C55" s="22"/>
      <c r="D55" s="22"/>
      <c r="E55" s="22"/>
      <c r="F55" s="22"/>
      <c r="G55" s="22"/>
      <c r="H55" s="22"/>
      <c r="I55" s="22"/>
      <c r="J55" s="142"/>
      <c r="K55" s="21"/>
      <c r="L55" s="22"/>
      <c r="M55" s="22"/>
      <c r="O55" s="22"/>
      <c r="P55" s="22"/>
    </row>
    <row r="56" spans="1:16" s="23" customFormat="1" ht="12" customHeight="1">
      <c r="A56" s="143"/>
      <c r="B56" s="140"/>
      <c r="C56" s="22"/>
      <c r="D56" s="22"/>
      <c r="E56" s="22"/>
      <c r="F56" s="22"/>
      <c r="G56" s="22"/>
      <c r="H56" s="22"/>
      <c r="I56" s="22"/>
      <c r="J56" s="142"/>
      <c r="K56" s="21"/>
      <c r="L56" s="22"/>
      <c r="M56" s="22"/>
      <c r="O56" s="22"/>
      <c r="P56" s="22"/>
    </row>
    <row r="57" ht="12.75">
      <c r="J57" s="142"/>
    </row>
    <row r="58" spans="1:16" s="23" customFormat="1" ht="12" customHeight="1">
      <c r="A58" s="143"/>
      <c r="B58" s="140"/>
      <c r="C58" s="22"/>
      <c r="D58" s="22"/>
      <c r="E58" s="22"/>
      <c r="F58" s="22"/>
      <c r="G58" s="22"/>
      <c r="H58" s="22"/>
      <c r="I58" s="22"/>
      <c r="J58" s="142"/>
      <c r="K58" s="21"/>
      <c r="L58" s="22"/>
      <c r="M58" s="22"/>
      <c r="O58" s="22"/>
      <c r="P58" s="22"/>
    </row>
    <row r="59" spans="1:16" s="23" customFormat="1" ht="12" customHeight="1">
      <c r="A59" s="143"/>
      <c r="B59" s="140"/>
      <c r="C59" s="22"/>
      <c r="D59" s="22"/>
      <c r="E59" s="22"/>
      <c r="F59" s="22"/>
      <c r="G59" s="22"/>
      <c r="H59" s="22"/>
      <c r="I59" s="22"/>
      <c r="J59" s="142"/>
      <c r="K59" s="21"/>
      <c r="L59" s="22"/>
      <c r="M59" s="22"/>
      <c r="O59" s="22"/>
      <c r="P59" s="22"/>
    </row>
    <row r="60" spans="1:16" s="23" customFormat="1" ht="12" customHeight="1">
      <c r="A60" s="143"/>
      <c r="B60" s="140"/>
      <c r="C60" s="22"/>
      <c r="D60" s="22"/>
      <c r="E60" s="22"/>
      <c r="F60" s="22"/>
      <c r="G60" s="22"/>
      <c r="H60" s="22"/>
      <c r="I60" s="22"/>
      <c r="J60" s="142"/>
      <c r="K60" s="21"/>
      <c r="L60" s="22"/>
      <c r="M60" s="22"/>
      <c r="O60" s="22"/>
      <c r="P60" s="22"/>
    </row>
    <row r="61" spans="1:16" s="26" customFormat="1" ht="12" customHeight="1">
      <c r="A61" s="143"/>
      <c r="B61" s="140"/>
      <c r="C61" s="22"/>
      <c r="D61" s="22"/>
      <c r="E61" s="22"/>
      <c r="F61" s="22"/>
      <c r="G61" s="22"/>
      <c r="H61" s="22"/>
      <c r="I61" s="22"/>
      <c r="J61" s="142"/>
      <c r="K61" s="24"/>
      <c r="L61" s="25"/>
      <c r="M61" s="25"/>
      <c r="O61" s="25"/>
      <c r="P61" s="25"/>
    </row>
    <row r="62" spans="1:16" s="23" customFormat="1" ht="12" customHeight="1">
      <c r="A62" s="143"/>
      <c r="B62" s="140"/>
      <c r="C62" s="22"/>
      <c r="D62" s="22"/>
      <c r="E62" s="22"/>
      <c r="F62" s="22"/>
      <c r="G62" s="22"/>
      <c r="H62" s="22"/>
      <c r="I62" s="22"/>
      <c r="J62" s="142"/>
      <c r="K62" s="21"/>
      <c r="L62" s="22"/>
      <c r="M62" s="22"/>
      <c r="O62" s="22"/>
      <c r="P62" s="22"/>
    </row>
    <row r="63" spans="1:16" s="26" customFormat="1" ht="12" customHeight="1">
      <c r="A63" s="143"/>
      <c r="B63" s="140"/>
      <c r="C63" s="22"/>
      <c r="D63" s="22"/>
      <c r="E63" s="22"/>
      <c r="F63" s="22"/>
      <c r="G63" s="22"/>
      <c r="H63" s="22"/>
      <c r="I63" s="22"/>
      <c r="J63" s="142"/>
      <c r="K63" s="24"/>
      <c r="L63" s="25"/>
      <c r="M63" s="25"/>
      <c r="O63" s="25"/>
      <c r="P63" s="25"/>
    </row>
    <row r="64" spans="1:16" s="146" customFormat="1" ht="12.75">
      <c r="A64" s="143"/>
      <c r="B64" s="140"/>
      <c r="C64" s="22"/>
      <c r="D64" s="22"/>
      <c r="E64" s="22"/>
      <c r="F64" s="22"/>
      <c r="G64" s="22"/>
      <c r="H64" s="22"/>
      <c r="I64" s="22"/>
      <c r="J64" s="142"/>
      <c r="K64" s="144"/>
      <c r="L64" s="145"/>
      <c r="M64" s="145"/>
      <c r="O64" s="145"/>
      <c r="P64" s="145"/>
    </row>
    <row r="65" spans="1:16" s="146" customFormat="1" ht="12.75">
      <c r="A65" s="143"/>
      <c r="B65" s="140"/>
      <c r="C65" s="22"/>
      <c r="D65" s="22"/>
      <c r="E65" s="22"/>
      <c r="F65" s="22"/>
      <c r="G65" s="22"/>
      <c r="H65" s="22"/>
      <c r="I65" s="22"/>
      <c r="J65" s="142"/>
      <c r="K65" s="144"/>
      <c r="L65" s="145"/>
      <c r="M65" s="145"/>
      <c r="O65" s="145"/>
      <c r="P65" s="145"/>
    </row>
    <row r="66" spans="1:16" s="146" customFormat="1" ht="12.75">
      <c r="A66" s="143"/>
      <c r="B66" s="140"/>
      <c r="C66" s="22"/>
      <c r="D66" s="22"/>
      <c r="E66" s="22"/>
      <c r="F66" s="22"/>
      <c r="G66" s="22"/>
      <c r="H66" s="22"/>
      <c r="I66" s="22"/>
      <c r="J66" s="142"/>
      <c r="K66" s="144"/>
      <c r="L66" s="145"/>
      <c r="M66" s="145"/>
      <c r="O66" s="145"/>
      <c r="P66" s="145"/>
    </row>
    <row r="67" spans="1:16" s="146" customFormat="1" ht="12.75">
      <c r="A67" s="143"/>
      <c r="B67" s="140"/>
      <c r="C67" s="22"/>
      <c r="D67" s="22"/>
      <c r="E67" s="22"/>
      <c r="F67" s="22"/>
      <c r="G67" s="22"/>
      <c r="H67" s="22"/>
      <c r="I67" s="22"/>
      <c r="J67" s="142"/>
      <c r="K67" s="144"/>
      <c r="L67" s="145"/>
      <c r="M67" s="145"/>
      <c r="O67" s="145"/>
      <c r="P67" s="145"/>
    </row>
    <row r="68" spans="1:16" s="146" customFormat="1" ht="12.75">
      <c r="A68" s="143"/>
      <c r="B68" s="140"/>
      <c r="C68" s="22"/>
      <c r="D68" s="22"/>
      <c r="E68" s="22"/>
      <c r="F68" s="22"/>
      <c r="G68" s="22"/>
      <c r="H68" s="22"/>
      <c r="I68" s="22"/>
      <c r="J68" s="142"/>
      <c r="K68" s="144"/>
      <c r="L68" s="145"/>
      <c r="M68" s="145"/>
      <c r="O68" s="145"/>
      <c r="P68" s="145"/>
    </row>
    <row r="69" spans="1:16" s="146" customFormat="1" ht="12.75">
      <c r="A69" s="143"/>
      <c r="B69" s="140"/>
      <c r="C69" s="22"/>
      <c r="D69" s="22"/>
      <c r="E69" s="22"/>
      <c r="F69" s="22"/>
      <c r="G69" s="22"/>
      <c r="H69" s="22"/>
      <c r="I69" s="22"/>
      <c r="J69" s="142"/>
      <c r="K69" s="144"/>
      <c r="L69" s="145"/>
      <c r="M69" s="145"/>
      <c r="O69" s="145"/>
      <c r="P69" s="145"/>
    </row>
    <row r="70" spans="1:16" s="146" customFormat="1" ht="12.75">
      <c r="A70" s="143"/>
      <c r="B70" s="140"/>
      <c r="C70" s="22"/>
      <c r="D70" s="22"/>
      <c r="E70" s="22"/>
      <c r="F70" s="22"/>
      <c r="G70" s="22"/>
      <c r="H70" s="22"/>
      <c r="I70" s="22"/>
      <c r="J70" s="142"/>
      <c r="K70" s="144"/>
      <c r="L70" s="145"/>
      <c r="M70" s="145"/>
      <c r="O70" s="145"/>
      <c r="P70" s="145"/>
    </row>
    <row r="71" spans="1:16" s="146" customFormat="1" ht="12.75">
      <c r="A71" s="143"/>
      <c r="B71" s="140"/>
      <c r="C71" s="22"/>
      <c r="D71" s="22"/>
      <c r="E71" s="22"/>
      <c r="F71" s="22"/>
      <c r="G71" s="22"/>
      <c r="H71" s="22"/>
      <c r="I71" s="22"/>
      <c r="J71" s="142"/>
      <c r="K71" s="144"/>
      <c r="L71" s="145"/>
      <c r="M71" s="145"/>
      <c r="O71" s="145"/>
      <c r="P71" s="145"/>
    </row>
    <row r="72" spans="1:16" s="146" customFormat="1" ht="12.75">
      <c r="A72" s="143"/>
      <c r="B72" s="140"/>
      <c r="C72" s="22"/>
      <c r="D72" s="22"/>
      <c r="E72" s="22"/>
      <c r="F72" s="22"/>
      <c r="G72" s="22"/>
      <c r="H72" s="22"/>
      <c r="I72" s="22"/>
      <c r="J72" s="142"/>
      <c r="K72" s="144"/>
      <c r="L72" s="145"/>
      <c r="M72" s="145"/>
      <c r="O72" s="145"/>
      <c r="P72" s="145"/>
    </row>
    <row r="73" spans="1:16" s="146" customFormat="1" ht="12.75">
      <c r="A73" s="143"/>
      <c r="B73" s="140"/>
      <c r="C73" s="22"/>
      <c r="D73" s="22"/>
      <c r="E73" s="22"/>
      <c r="F73" s="22"/>
      <c r="G73" s="22"/>
      <c r="H73" s="22"/>
      <c r="I73" s="22"/>
      <c r="J73" s="142"/>
      <c r="K73" s="144"/>
      <c r="L73" s="145"/>
      <c r="M73" s="145"/>
      <c r="O73" s="145"/>
      <c r="P73" s="145"/>
    </row>
    <row r="74" spans="1:16" s="146" customFormat="1" ht="12.75">
      <c r="A74" s="143"/>
      <c r="B74" s="140"/>
      <c r="C74" s="22"/>
      <c r="D74" s="22"/>
      <c r="E74" s="22"/>
      <c r="F74" s="22"/>
      <c r="G74" s="22"/>
      <c r="H74" s="22"/>
      <c r="I74" s="22"/>
      <c r="J74" s="142"/>
      <c r="K74" s="144"/>
      <c r="L74" s="145"/>
      <c r="M74" s="145"/>
      <c r="O74" s="145"/>
      <c r="P74" s="145"/>
    </row>
    <row r="75" spans="1:16" s="146" customFormat="1" ht="12.75">
      <c r="A75" s="143"/>
      <c r="B75" s="140"/>
      <c r="C75" s="22"/>
      <c r="D75" s="22"/>
      <c r="E75" s="22"/>
      <c r="F75" s="22"/>
      <c r="G75" s="22"/>
      <c r="H75" s="22"/>
      <c r="I75" s="22"/>
      <c r="J75" s="142"/>
      <c r="K75" s="144"/>
      <c r="L75" s="145"/>
      <c r="M75" s="145"/>
      <c r="O75" s="145"/>
      <c r="P75" s="145"/>
    </row>
    <row r="76" spans="1:16" s="146" customFormat="1" ht="12.75">
      <c r="A76" s="143"/>
      <c r="B76" s="140"/>
      <c r="C76" s="22"/>
      <c r="D76" s="22"/>
      <c r="E76" s="22"/>
      <c r="F76" s="22"/>
      <c r="G76" s="22"/>
      <c r="H76" s="22"/>
      <c r="I76" s="22"/>
      <c r="J76" s="142"/>
      <c r="K76" s="144"/>
      <c r="L76" s="145"/>
      <c r="M76" s="145"/>
      <c r="O76" s="145"/>
      <c r="P76" s="145"/>
    </row>
    <row r="77" ht="12.75">
      <c r="J77" s="142"/>
    </row>
    <row r="78" ht="12.75">
      <c r="J78" s="142"/>
    </row>
    <row r="79" ht="12.75">
      <c r="J79" s="142"/>
    </row>
    <row r="80" ht="12.75">
      <c r="J80" s="142"/>
    </row>
    <row r="81" ht="12.75">
      <c r="J81" s="142"/>
    </row>
    <row r="82" ht="12.75">
      <c r="J82" s="142"/>
    </row>
    <row r="83" ht="12.75">
      <c r="J83" s="142"/>
    </row>
    <row r="84" ht="12.75">
      <c r="J84" s="142"/>
    </row>
    <row r="85" ht="12.75">
      <c r="J85" s="142"/>
    </row>
    <row r="86" ht="12.75">
      <c r="J86" s="142"/>
    </row>
    <row r="87" ht="12.75">
      <c r="J87" s="142"/>
    </row>
    <row r="88" ht="12.75">
      <c r="J88" s="142"/>
    </row>
    <row r="89" ht="12.75">
      <c r="J89" s="142"/>
    </row>
    <row r="90" ht="12.75">
      <c r="J90" s="142"/>
    </row>
    <row r="91" ht="12.75">
      <c r="J91" s="142"/>
    </row>
    <row r="92" ht="12.75">
      <c r="J92" s="142"/>
    </row>
    <row r="93" ht="12.75">
      <c r="J93" s="142"/>
    </row>
    <row r="94" ht="12.75">
      <c r="J94" s="142"/>
    </row>
    <row r="95" ht="12.75">
      <c r="J95" s="142"/>
    </row>
    <row r="96" ht="12.75">
      <c r="J96" s="142"/>
    </row>
    <row r="97" ht="12.75">
      <c r="J97" s="142"/>
    </row>
    <row r="98" ht="12.75">
      <c r="J98" s="142"/>
    </row>
    <row r="99" ht="12.75">
      <c r="J99" s="142"/>
    </row>
    <row r="100" ht="12.75">
      <c r="J100" s="142"/>
    </row>
    <row r="101" ht="12.75">
      <c r="J101" s="142"/>
    </row>
    <row r="102" ht="12.75">
      <c r="J102" s="142"/>
    </row>
    <row r="103" ht="12.75">
      <c r="J103" s="142"/>
    </row>
    <row r="104" ht="12.75">
      <c r="J104" s="142"/>
    </row>
    <row r="105" ht="12.75">
      <c r="J105" s="142"/>
    </row>
    <row r="106" ht="12.75">
      <c r="J106" s="142"/>
    </row>
    <row r="107" ht="12.75">
      <c r="J107" s="142"/>
    </row>
    <row r="108" ht="12.75">
      <c r="J108" s="142"/>
    </row>
    <row r="109" ht="12.75">
      <c r="J109" s="142"/>
    </row>
    <row r="110" ht="12.75">
      <c r="J110" s="142"/>
    </row>
    <row r="111" ht="12.75">
      <c r="J111" s="142"/>
    </row>
    <row r="112" ht="12.75">
      <c r="J112" s="142"/>
    </row>
    <row r="113" ht="12.75">
      <c r="J113" s="142"/>
    </row>
    <row r="114" ht="12.75">
      <c r="J114" s="142"/>
    </row>
    <row r="115" ht="12.75">
      <c r="J115" s="142"/>
    </row>
    <row r="116" ht="12.75">
      <c r="J116" s="142"/>
    </row>
    <row r="117" ht="12.75">
      <c r="J117" s="142"/>
    </row>
    <row r="118" ht="12.75">
      <c r="J118" s="142"/>
    </row>
    <row r="119" ht="12.75">
      <c r="J119" s="142"/>
    </row>
    <row r="120" ht="12.75">
      <c r="J120" s="142"/>
    </row>
    <row r="121" ht="12.75">
      <c r="J121" s="142"/>
    </row>
    <row r="122" ht="12.75">
      <c r="J122" s="142"/>
    </row>
    <row r="123" ht="12.75">
      <c r="J123" s="142"/>
    </row>
    <row r="124" ht="12.75">
      <c r="J124" s="142"/>
    </row>
    <row r="125" ht="12.75">
      <c r="J125" s="142"/>
    </row>
    <row r="126" ht="12.75">
      <c r="J126" s="142"/>
    </row>
    <row r="127" ht="12.75">
      <c r="J127" s="142"/>
    </row>
    <row r="128" ht="12.75">
      <c r="J128" s="142"/>
    </row>
    <row r="129" ht="12.75">
      <c r="J129" s="142"/>
    </row>
    <row r="130" ht="12.75">
      <c r="J130" s="142"/>
    </row>
    <row r="131" ht="12.75">
      <c r="J131" s="142"/>
    </row>
    <row r="132" ht="12.75">
      <c r="J132" s="142"/>
    </row>
    <row r="133" ht="12.75">
      <c r="J133" s="142"/>
    </row>
    <row r="134" ht="12.75">
      <c r="J134" s="142"/>
    </row>
    <row r="135" ht="12.75">
      <c r="J135" s="142"/>
    </row>
    <row r="136" ht="12.75">
      <c r="J136" s="142"/>
    </row>
    <row r="137" ht="12.75">
      <c r="J137" s="142"/>
    </row>
    <row r="138" ht="12.75">
      <c r="J138" s="142"/>
    </row>
    <row r="139" ht="12.75">
      <c r="J139" s="142"/>
    </row>
    <row r="140" ht="12.75">
      <c r="J140" s="142"/>
    </row>
    <row r="141" ht="12.75">
      <c r="J141" s="142"/>
    </row>
    <row r="142" ht="12.75">
      <c r="J142" s="142"/>
    </row>
    <row r="143" ht="12.75">
      <c r="J143" s="142"/>
    </row>
    <row r="144" ht="12.75">
      <c r="J144" s="142"/>
    </row>
    <row r="145" ht="12.75">
      <c r="J145" s="142"/>
    </row>
    <row r="146" ht="12.75">
      <c r="J146" s="142"/>
    </row>
    <row r="147" ht="12.75">
      <c r="J147" s="142"/>
    </row>
    <row r="148" ht="12.75">
      <c r="J148" s="142"/>
    </row>
    <row r="149" ht="12.75">
      <c r="J149" s="142"/>
    </row>
    <row r="150" ht="12.75">
      <c r="J150" s="142"/>
    </row>
    <row r="151" ht="12.75">
      <c r="J151" s="142"/>
    </row>
    <row r="152" ht="12.75">
      <c r="J152" s="142"/>
    </row>
    <row r="153" ht="12.75">
      <c r="J153" s="142"/>
    </row>
    <row r="154" ht="12.75">
      <c r="J154" s="142"/>
    </row>
    <row r="155" ht="12.75">
      <c r="J155" s="142"/>
    </row>
    <row r="156" ht="12.75">
      <c r="J156" s="142"/>
    </row>
    <row r="157" ht="12.75">
      <c r="J157" s="142"/>
    </row>
    <row r="158" ht="12.75">
      <c r="J158" s="142"/>
    </row>
    <row r="159" ht="12.75">
      <c r="J159" s="142"/>
    </row>
    <row r="160" ht="12.75">
      <c r="J160" s="142"/>
    </row>
    <row r="161" ht="12.75">
      <c r="J161" s="142"/>
    </row>
    <row r="162" ht="12.75">
      <c r="J162" s="142"/>
    </row>
    <row r="163" ht="12.75">
      <c r="J163" s="142"/>
    </row>
    <row r="164" ht="12.75">
      <c r="J164" s="142"/>
    </row>
    <row r="165" ht="12.75">
      <c r="J165" s="142"/>
    </row>
    <row r="166" ht="12.75">
      <c r="J166" s="142"/>
    </row>
    <row r="167" ht="12.75">
      <c r="J167" s="142"/>
    </row>
    <row r="168" ht="12.75">
      <c r="J168" s="142"/>
    </row>
    <row r="169" ht="12.75">
      <c r="J169" s="142"/>
    </row>
    <row r="170" ht="12.75">
      <c r="J170" s="142"/>
    </row>
    <row r="171" ht="12.75">
      <c r="J171" s="142"/>
    </row>
    <row r="172" ht="12.75">
      <c r="J172" s="142"/>
    </row>
    <row r="173" ht="12.75">
      <c r="J173" s="142"/>
    </row>
    <row r="174" ht="12.75">
      <c r="J174" s="142"/>
    </row>
    <row r="175" ht="12.75">
      <c r="J175" s="142"/>
    </row>
  </sheetData>
  <sheetProtection selectLockedCells="1" selectUnlockedCells="1"/>
  <mergeCells count="3">
    <mergeCell ref="A1:J1"/>
    <mergeCell ref="A2:J2"/>
    <mergeCell ref="A4:J4"/>
  </mergeCells>
  <printOptions/>
  <pageMargins left="0" right="0" top="0" bottom="0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20"/>
  <sheetViews>
    <sheetView zoomScalePageLayoutView="0" workbookViewId="0" topLeftCell="A1">
      <selection activeCell="A4" sqref="A4"/>
    </sheetView>
  </sheetViews>
  <sheetFormatPr defaultColWidth="12.57421875" defaultRowHeight="12.75"/>
  <cols>
    <col min="1" max="1" width="5.57421875" style="86" customWidth="1"/>
    <col min="2" max="2" width="35.7109375" style="86" customWidth="1"/>
    <col min="3" max="11" width="6.00390625" style="86" customWidth="1"/>
    <col min="12" max="16384" width="12.57421875" style="86" customWidth="1"/>
  </cols>
  <sheetData>
    <row r="2" spans="1:11" ht="14.25">
      <c r="A2" s="188" t="s">
        <v>77</v>
      </c>
      <c r="B2" s="188"/>
      <c r="C2" s="188"/>
      <c r="D2" s="188"/>
      <c r="E2" s="188"/>
      <c r="F2" s="188"/>
      <c r="G2" s="188"/>
      <c r="H2" s="188"/>
      <c r="I2" s="188"/>
      <c r="J2" s="188"/>
      <c r="K2" s="188"/>
    </row>
    <row r="3" spans="1:11" ht="54.75" customHeight="1">
      <c r="A3" s="189" t="s">
        <v>96</v>
      </c>
      <c r="B3" s="189"/>
      <c r="C3" s="189"/>
      <c r="D3" s="189"/>
      <c r="E3" s="189"/>
      <c r="F3" s="189"/>
      <c r="G3" s="189"/>
      <c r="H3" s="189"/>
      <c r="I3" s="189"/>
      <c r="J3" s="189"/>
      <c r="K3" s="189"/>
    </row>
    <row r="4" spans="1:11" ht="6.75" customHeight="1">
      <c r="A4" s="4"/>
      <c r="B4" s="1"/>
      <c r="C4" s="2"/>
      <c r="D4" s="3"/>
      <c r="E4" s="3"/>
      <c r="F4" s="3"/>
      <c r="G4" s="3"/>
      <c r="H4" s="3"/>
      <c r="I4" s="3"/>
      <c r="J4" s="3"/>
      <c r="K4" s="4"/>
    </row>
    <row r="5" spans="1:11" ht="62.25" customHeight="1">
      <c r="A5" s="190" t="s">
        <v>19</v>
      </c>
      <c r="B5" s="191"/>
      <c r="C5" s="81" t="s">
        <v>1</v>
      </c>
      <c r="D5" s="82" t="s">
        <v>2</v>
      </c>
      <c r="E5" s="82" t="s">
        <v>3</v>
      </c>
      <c r="F5" s="83" t="s">
        <v>4</v>
      </c>
      <c r="G5" s="84" t="s">
        <v>5</v>
      </c>
      <c r="H5" s="84" t="s">
        <v>6</v>
      </c>
      <c r="I5" s="85" t="s">
        <v>7</v>
      </c>
      <c r="J5" s="82" t="s">
        <v>25</v>
      </c>
      <c r="K5" s="85" t="s">
        <v>26</v>
      </c>
    </row>
    <row r="6" spans="1:11" ht="30" customHeight="1">
      <c r="A6" s="192" t="s">
        <v>36</v>
      </c>
      <c r="B6" s="193"/>
      <c r="C6" s="193"/>
      <c r="D6" s="193"/>
      <c r="E6" s="193"/>
      <c r="F6" s="193"/>
      <c r="G6" s="193"/>
      <c r="H6" s="193"/>
      <c r="I6" s="193"/>
      <c r="J6" s="193"/>
      <c r="K6" s="194"/>
    </row>
    <row r="7" spans="1:11" ht="24.75" customHeight="1">
      <c r="A7" s="184" t="s">
        <v>75</v>
      </c>
      <c r="B7" s="185"/>
      <c r="C7" s="87">
        <v>3</v>
      </c>
      <c r="D7" s="88" t="s">
        <v>15</v>
      </c>
      <c r="E7" s="89">
        <v>30</v>
      </c>
      <c r="F7" s="89">
        <v>30</v>
      </c>
      <c r="G7" s="89"/>
      <c r="H7" s="90"/>
      <c r="I7" s="89"/>
      <c r="J7" s="89">
        <f>ROUNDUP(F7/15,0)</f>
        <v>2</v>
      </c>
      <c r="K7" s="91">
        <f>ROUNDUP((G7+H7+I7)/15,0)</f>
        <v>0</v>
      </c>
    </row>
    <row r="8" spans="1:11" ht="24.75" customHeight="1">
      <c r="A8" s="186" t="s">
        <v>71</v>
      </c>
      <c r="B8" s="187"/>
      <c r="C8" s="87">
        <v>3</v>
      </c>
      <c r="D8" s="88" t="s">
        <v>15</v>
      </c>
      <c r="E8" s="89">
        <v>30</v>
      </c>
      <c r="F8" s="89">
        <v>30</v>
      </c>
      <c r="G8" s="89"/>
      <c r="H8" s="90"/>
      <c r="I8" s="89"/>
      <c r="J8" s="89">
        <f>ROUNDUP(F8/15,0)</f>
        <v>2</v>
      </c>
      <c r="K8" s="91">
        <f>ROUNDUP((G8+H8+I8)/15,0)</f>
        <v>0</v>
      </c>
    </row>
    <row r="9" spans="1:11" ht="30" customHeight="1">
      <c r="A9" s="192" t="s">
        <v>37</v>
      </c>
      <c r="B9" s="193"/>
      <c r="C9" s="193"/>
      <c r="D9" s="193"/>
      <c r="E9" s="193"/>
      <c r="F9" s="193"/>
      <c r="G9" s="193"/>
      <c r="H9" s="193"/>
      <c r="I9" s="193"/>
      <c r="J9" s="193"/>
      <c r="K9" s="194"/>
    </row>
    <row r="10" spans="1:11" ht="24.75" customHeight="1">
      <c r="A10" s="184" t="s">
        <v>88</v>
      </c>
      <c r="B10" s="185"/>
      <c r="C10" s="87">
        <v>3</v>
      </c>
      <c r="D10" s="88" t="s">
        <v>15</v>
      </c>
      <c r="E10" s="89">
        <v>30</v>
      </c>
      <c r="F10" s="89">
        <v>30</v>
      </c>
      <c r="G10" s="89"/>
      <c r="H10" s="90"/>
      <c r="I10" s="89"/>
      <c r="J10" s="89">
        <f>ROUNDUP(F10/15,0)</f>
        <v>2</v>
      </c>
      <c r="K10" s="91">
        <f>ROUNDUP((G10+H10+I10)/15,0)</f>
        <v>0</v>
      </c>
    </row>
    <row r="11" spans="1:11" ht="24.75" customHeight="1">
      <c r="A11" s="184" t="s">
        <v>73</v>
      </c>
      <c r="B11" s="185"/>
      <c r="C11" s="87">
        <v>3</v>
      </c>
      <c r="D11" s="88" t="s">
        <v>15</v>
      </c>
      <c r="E11" s="89">
        <v>30</v>
      </c>
      <c r="F11" s="89">
        <v>30</v>
      </c>
      <c r="G11" s="89"/>
      <c r="H11" s="90"/>
      <c r="I11" s="89"/>
      <c r="J11" s="89">
        <f>ROUNDUP(F11/15,0)</f>
        <v>2</v>
      </c>
      <c r="K11" s="91">
        <f>ROUNDUP((G11+H11+I11)/15,0)</f>
        <v>0</v>
      </c>
    </row>
    <row r="12" spans="1:11" ht="24.75" customHeight="1">
      <c r="A12" s="180" t="s">
        <v>67</v>
      </c>
      <c r="B12" s="181"/>
      <c r="C12" s="182"/>
      <c r="D12" s="182"/>
      <c r="E12" s="182"/>
      <c r="F12" s="182"/>
      <c r="G12" s="182"/>
      <c r="H12" s="182"/>
      <c r="I12" s="182"/>
      <c r="J12" s="182"/>
      <c r="K12" s="183"/>
    </row>
    <row r="13" spans="1:11" ht="24.75" customHeight="1">
      <c r="A13" s="197" t="s">
        <v>78</v>
      </c>
      <c r="B13" s="198"/>
      <c r="C13" s="104">
        <v>3</v>
      </c>
      <c r="D13" s="105" t="s">
        <v>16</v>
      </c>
      <c r="E13" s="106">
        <v>30</v>
      </c>
      <c r="F13" s="86">
        <v>15</v>
      </c>
      <c r="G13" s="106"/>
      <c r="H13" s="106">
        <v>15</v>
      </c>
      <c r="I13" s="107"/>
      <c r="J13" s="106">
        <v>1</v>
      </c>
      <c r="K13" s="108">
        <v>1</v>
      </c>
    </row>
    <row r="14" spans="1:11" ht="24.75" customHeight="1">
      <c r="A14" s="199" t="s">
        <v>81</v>
      </c>
      <c r="B14" s="199"/>
      <c r="C14" s="109">
        <v>3</v>
      </c>
      <c r="D14" s="105" t="s">
        <v>16</v>
      </c>
      <c r="E14" s="110">
        <v>30</v>
      </c>
      <c r="F14" s="106">
        <v>15</v>
      </c>
      <c r="G14" s="110"/>
      <c r="H14" s="106">
        <v>15</v>
      </c>
      <c r="I14" s="110"/>
      <c r="J14" s="110">
        <v>1</v>
      </c>
      <c r="K14" s="111">
        <v>1</v>
      </c>
    </row>
    <row r="15" spans="1:11" ht="24.75" customHeight="1">
      <c r="A15" s="196" t="s">
        <v>68</v>
      </c>
      <c r="B15" s="196"/>
      <c r="C15" s="196"/>
      <c r="D15" s="196"/>
      <c r="E15" s="196"/>
      <c r="F15" s="196"/>
      <c r="G15" s="196"/>
      <c r="H15" s="196"/>
      <c r="I15" s="196"/>
      <c r="J15" s="196"/>
      <c r="K15" s="196"/>
    </row>
    <row r="16" spans="1:11" ht="24.75" customHeight="1">
      <c r="A16" s="178" t="s">
        <v>94</v>
      </c>
      <c r="B16" s="179"/>
      <c r="C16" s="112">
        <v>3</v>
      </c>
      <c r="D16" s="112" t="s">
        <v>16</v>
      </c>
      <c r="E16" s="112">
        <v>30</v>
      </c>
      <c r="F16" s="112"/>
      <c r="G16" s="112"/>
      <c r="H16" s="112">
        <v>30</v>
      </c>
      <c r="I16" s="112"/>
      <c r="J16" s="112">
        <v>0</v>
      </c>
      <c r="K16" s="112">
        <v>2</v>
      </c>
    </row>
    <row r="17" spans="1:11" ht="24.75" customHeight="1">
      <c r="A17" s="178" t="s">
        <v>82</v>
      </c>
      <c r="B17" s="179"/>
      <c r="C17" s="112">
        <v>3</v>
      </c>
      <c r="D17" s="112" t="s">
        <v>16</v>
      </c>
      <c r="E17" s="112">
        <v>30</v>
      </c>
      <c r="F17" s="112"/>
      <c r="G17" s="112"/>
      <c r="H17" s="112">
        <v>30</v>
      </c>
      <c r="I17" s="112"/>
      <c r="J17" s="112">
        <v>0</v>
      </c>
      <c r="K17" s="112">
        <v>2</v>
      </c>
    </row>
    <row r="18" spans="1:11" ht="30" customHeight="1">
      <c r="A18" s="195"/>
      <c r="B18" s="195"/>
      <c r="C18" s="195"/>
      <c r="D18" s="195"/>
      <c r="E18" s="195"/>
      <c r="F18" s="195"/>
      <c r="G18" s="195"/>
      <c r="H18" s="195"/>
      <c r="I18" s="195"/>
      <c r="J18" s="195"/>
      <c r="K18" s="195"/>
    </row>
    <row r="19" spans="1:11" ht="24.75" customHeight="1">
      <c r="A19" s="195"/>
      <c r="B19" s="195"/>
      <c r="C19" s="92"/>
      <c r="D19" s="92"/>
      <c r="E19" s="92"/>
      <c r="F19" s="92"/>
      <c r="G19" s="92"/>
      <c r="H19" s="92"/>
      <c r="I19" s="92"/>
      <c r="J19" s="92"/>
      <c r="K19" s="92"/>
    </row>
    <row r="20" spans="1:11" ht="24.75" customHeight="1">
      <c r="A20" s="195"/>
      <c r="B20" s="195"/>
      <c r="C20" s="92"/>
      <c r="D20" s="92"/>
      <c r="E20" s="92"/>
      <c r="F20" s="92"/>
      <c r="G20" s="92"/>
      <c r="H20" s="92"/>
      <c r="I20" s="92"/>
      <c r="J20" s="92"/>
      <c r="K20" s="92"/>
    </row>
    <row r="21" ht="24.75" customHeight="1"/>
    <row r="22" ht="24.75" customHeight="1"/>
    <row r="23" ht="24.75" customHeight="1"/>
  </sheetData>
  <sheetProtection/>
  <mergeCells count="18">
    <mergeCell ref="A19:B19"/>
    <mergeCell ref="A20:B20"/>
    <mergeCell ref="A18:K18"/>
    <mergeCell ref="A9:K9"/>
    <mergeCell ref="A10:B10"/>
    <mergeCell ref="A11:B11"/>
    <mergeCell ref="A17:B17"/>
    <mergeCell ref="A15:K15"/>
    <mergeCell ref="A13:B13"/>
    <mergeCell ref="A14:B14"/>
    <mergeCell ref="A2:K2"/>
    <mergeCell ref="A3:K3"/>
    <mergeCell ref="A5:B5"/>
    <mergeCell ref="A6:K6"/>
    <mergeCell ref="A16:B16"/>
    <mergeCell ref="A12:K12"/>
    <mergeCell ref="A7:B7"/>
    <mergeCell ref="A8:B8"/>
  </mergeCells>
  <printOptions/>
  <pageMargins left="0.3937007874015748" right="0" top="0" bottom="0" header="0.31496062992125984" footer="0.31496062992125984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8"/>
  <sheetViews>
    <sheetView tabSelected="1" zoomScale="130" zoomScaleNormal="130" zoomScalePageLayoutView="0" workbookViewId="0" topLeftCell="A1">
      <selection activeCell="C3" sqref="C3"/>
    </sheetView>
  </sheetViews>
  <sheetFormatPr defaultColWidth="9.140625" defaultRowHeight="12.75"/>
  <cols>
    <col min="1" max="1" width="33.421875" style="0" customWidth="1"/>
    <col min="2" max="2" width="55.28125" style="0" customWidth="1"/>
    <col min="3" max="9" width="9.140625" style="172" customWidth="1"/>
  </cols>
  <sheetData>
    <row r="1" spans="1:2" ht="12.75">
      <c r="A1" s="93" t="s">
        <v>0</v>
      </c>
      <c r="B1" s="93" t="s">
        <v>95</v>
      </c>
    </row>
    <row r="2" spans="1:2" ht="13.5">
      <c r="A2" s="77" t="s">
        <v>86</v>
      </c>
      <c r="B2" s="93"/>
    </row>
    <row r="3" spans="1:2" ht="12.75">
      <c r="A3" s="28" t="s">
        <v>29</v>
      </c>
      <c r="B3" s="80" t="s">
        <v>54</v>
      </c>
    </row>
    <row r="4" spans="1:2" ht="12.75">
      <c r="A4" s="76" t="s">
        <v>70</v>
      </c>
      <c r="B4" s="80" t="s">
        <v>91</v>
      </c>
    </row>
    <row r="5" spans="1:9" s="170" customFormat="1" ht="12.75">
      <c r="A5" s="95" t="s">
        <v>75</v>
      </c>
      <c r="B5" s="94" t="s">
        <v>76</v>
      </c>
      <c r="C5" s="172"/>
      <c r="D5" s="172"/>
      <c r="E5" s="172"/>
      <c r="F5" s="172"/>
      <c r="G5" s="172"/>
      <c r="H5" s="172"/>
      <c r="I5" s="172"/>
    </row>
    <row r="6" spans="1:9" s="170" customFormat="1" ht="12.75">
      <c r="A6" s="171" t="s">
        <v>71</v>
      </c>
      <c r="B6" s="94" t="s">
        <v>74</v>
      </c>
      <c r="C6" s="172"/>
      <c r="D6" s="172"/>
      <c r="E6" s="172"/>
      <c r="F6" s="172"/>
      <c r="G6" s="172"/>
      <c r="H6" s="172"/>
      <c r="I6" s="172"/>
    </row>
    <row r="7" spans="1:2" ht="13.5">
      <c r="A7" s="77" t="s">
        <v>21</v>
      </c>
      <c r="B7" s="80"/>
    </row>
    <row r="8" spans="1:2" ht="12.75">
      <c r="A8" s="28" t="s">
        <v>30</v>
      </c>
      <c r="B8" s="80" t="s">
        <v>54</v>
      </c>
    </row>
    <row r="9" spans="1:9" s="170" customFormat="1" ht="25.5">
      <c r="A9" s="168" t="s">
        <v>87</v>
      </c>
      <c r="B9" s="94" t="s">
        <v>89</v>
      </c>
      <c r="C9" s="172"/>
      <c r="D9" s="172"/>
      <c r="E9" s="172"/>
      <c r="F9" s="172"/>
      <c r="G9" s="172"/>
      <c r="H9" s="172"/>
      <c r="I9" s="172"/>
    </row>
    <row r="10" spans="1:9" s="170" customFormat="1" ht="12.75">
      <c r="A10" s="95" t="s">
        <v>80</v>
      </c>
      <c r="B10" s="94" t="s">
        <v>72</v>
      </c>
      <c r="C10" s="172"/>
      <c r="D10" s="172"/>
      <c r="E10" s="172"/>
      <c r="F10" s="172"/>
      <c r="G10" s="172"/>
      <c r="H10" s="172"/>
      <c r="I10" s="172"/>
    </row>
    <row r="11" spans="1:2" ht="12.75">
      <c r="A11" s="27" t="s">
        <v>63</v>
      </c>
      <c r="B11" s="80" t="s">
        <v>55</v>
      </c>
    </row>
    <row r="12" spans="1:2" ht="13.5">
      <c r="A12" s="77" t="s">
        <v>22</v>
      </c>
      <c r="B12" s="80"/>
    </row>
    <row r="13" spans="1:2" ht="12.75">
      <c r="A13" s="28" t="s">
        <v>32</v>
      </c>
      <c r="B13" s="80" t="s">
        <v>54</v>
      </c>
    </row>
    <row r="14" spans="1:2" ht="12.75">
      <c r="A14" s="27" t="s">
        <v>58</v>
      </c>
      <c r="B14" s="80" t="s">
        <v>55</v>
      </c>
    </row>
    <row r="15" spans="1:2" ht="12.75">
      <c r="A15" s="78" t="s">
        <v>57</v>
      </c>
      <c r="B15" s="80" t="s">
        <v>56</v>
      </c>
    </row>
    <row r="16" spans="1:2" ht="25.5">
      <c r="A16" s="168" t="s">
        <v>78</v>
      </c>
      <c r="B16" s="169" t="s">
        <v>83</v>
      </c>
    </row>
    <row r="17" spans="1:2" ht="25.5">
      <c r="A17" s="168" t="s">
        <v>81</v>
      </c>
      <c r="B17" s="169" t="s">
        <v>84</v>
      </c>
    </row>
    <row r="18" spans="1:2" ht="13.5">
      <c r="A18" s="77" t="s">
        <v>23</v>
      </c>
      <c r="B18" s="80"/>
    </row>
    <row r="19" spans="1:2" ht="12.75">
      <c r="A19" s="28" t="s">
        <v>31</v>
      </c>
      <c r="B19" s="80" t="s">
        <v>54</v>
      </c>
    </row>
    <row r="20" spans="1:2" ht="12.75">
      <c r="A20" s="27" t="s">
        <v>59</v>
      </c>
      <c r="B20" s="80" t="s">
        <v>55</v>
      </c>
    </row>
    <row r="21" spans="1:2" ht="25.5">
      <c r="A21" s="168" t="s">
        <v>94</v>
      </c>
      <c r="B21" s="169" t="s">
        <v>93</v>
      </c>
    </row>
    <row r="22" spans="1:2" ht="25.5">
      <c r="A22" s="168" t="s">
        <v>82</v>
      </c>
      <c r="B22" s="169" t="s">
        <v>85</v>
      </c>
    </row>
    <row r="23" spans="1:2" ht="12.75">
      <c r="A23" s="27" t="s">
        <v>64</v>
      </c>
      <c r="B23" s="80" t="s">
        <v>55</v>
      </c>
    </row>
    <row r="24" spans="1:2" ht="13.5">
      <c r="A24" s="75" t="s">
        <v>24</v>
      </c>
      <c r="B24" s="80"/>
    </row>
    <row r="25" spans="1:2" ht="12.75">
      <c r="A25" s="33" t="s">
        <v>33</v>
      </c>
      <c r="B25" s="80" t="s">
        <v>54</v>
      </c>
    </row>
    <row r="26" spans="1:2" ht="12.75">
      <c r="A26" s="33" t="s">
        <v>60</v>
      </c>
      <c r="B26" s="80" t="s">
        <v>55</v>
      </c>
    </row>
    <row r="27" spans="1:2" ht="25.5">
      <c r="A27" s="167" t="s">
        <v>79</v>
      </c>
      <c r="B27" s="94" t="s">
        <v>92</v>
      </c>
    </row>
    <row r="28" spans="1:2" ht="12.75">
      <c r="A28" s="79" t="s">
        <v>27</v>
      </c>
      <c r="B28" s="80"/>
    </row>
    <row r="29" spans="1:2" ht="12.75">
      <c r="A29" s="33" t="s">
        <v>42</v>
      </c>
      <c r="B29" s="80" t="s">
        <v>54</v>
      </c>
    </row>
    <row r="30" spans="1:2" ht="12.75">
      <c r="A30" s="33" t="s">
        <v>61</v>
      </c>
      <c r="B30" s="80" t="s">
        <v>55</v>
      </c>
    </row>
    <row r="31" spans="1:2" ht="12.75">
      <c r="A31" s="33" t="s">
        <v>43</v>
      </c>
      <c r="B31" s="80" t="s">
        <v>90</v>
      </c>
    </row>
    <row r="32" spans="1:2" ht="12.75">
      <c r="A32" s="33" t="s">
        <v>65</v>
      </c>
      <c r="B32" s="80" t="s">
        <v>55</v>
      </c>
    </row>
    <row r="33" spans="1:2" ht="13.5">
      <c r="A33" s="75" t="s">
        <v>28</v>
      </c>
      <c r="B33" s="80"/>
    </row>
    <row r="34" spans="1:2" ht="12.75">
      <c r="A34" s="28" t="s">
        <v>62</v>
      </c>
      <c r="B34" s="80" t="s">
        <v>55</v>
      </c>
    </row>
    <row r="35" spans="1:2" ht="12.75">
      <c r="A35" s="36" t="s">
        <v>69</v>
      </c>
      <c r="B35" s="80" t="s">
        <v>55</v>
      </c>
    </row>
    <row r="36" spans="1:2" ht="13.5">
      <c r="A36" s="75" t="s">
        <v>44</v>
      </c>
      <c r="B36" s="80"/>
    </row>
    <row r="37" spans="1:2" ht="12.75">
      <c r="A37" s="33" t="s">
        <v>66</v>
      </c>
      <c r="B37" s="80" t="s">
        <v>55</v>
      </c>
    </row>
    <row r="38" spans="1:2" ht="12.75">
      <c r="A38" s="33" t="s">
        <v>45</v>
      </c>
      <c r="B38" s="80" t="s">
        <v>55</v>
      </c>
    </row>
  </sheetData>
  <sheetProtection/>
  <printOptions/>
  <pageMargins left="0.55" right="0.44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marta.czyzykiewicz</cp:lastModifiedBy>
  <cp:lastPrinted>2017-05-29T12:03:25Z</cp:lastPrinted>
  <dcterms:created xsi:type="dcterms:W3CDTF">2013-01-21T11:52:24Z</dcterms:created>
  <dcterms:modified xsi:type="dcterms:W3CDTF">2018-05-10T07:02:15Z</dcterms:modified>
  <cp:category/>
  <cp:version/>
  <cp:contentType/>
  <cp:contentStatus/>
</cp:coreProperties>
</file>