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05" windowHeight="7230" activeTab="0"/>
  </bookViews>
  <sheets>
    <sheet name="GO" sheetId="1" r:id="rId1"/>
    <sheet name="AZE" sheetId="2" r:id="rId2"/>
    <sheet name="GWŚ" sheetId="3" r:id="rId3"/>
    <sheet name="Wybór GO" sheetId="4" r:id="rId4"/>
    <sheet name="wybór AZE" sheetId="5" r:id="rId5"/>
    <sheet name="wybór G W-Ś" sheetId="6" r:id="rId6"/>
  </sheets>
  <definedNames/>
  <calcPr fullCalcOnLoad="1"/>
</workbook>
</file>

<file path=xl/sharedStrings.xml><?xml version="1.0" encoding="utf-8"?>
<sst xmlns="http://schemas.openxmlformats.org/spreadsheetml/2006/main" count="444" uniqueCount="142">
  <si>
    <t>Statystyka</t>
  </si>
  <si>
    <t>e</t>
  </si>
  <si>
    <t>Chemia środowiska</t>
  </si>
  <si>
    <t>Planowanie przestrzenne</t>
  </si>
  <si>
    <t>z</t>
  </si>
  <si>
    <t>Monitoring środowiska</t>
  </si>
  <si>
    <t>Przedmiot do wyboru 2</t>
  </si>
  <si>
    <t>Razem</t>
  </si>
  <si>
    <t>Toksykologia</t>
  </si>
  <si>
    <t>Niezawodność i bezpieczeństwo systemów inżynierskich</t>
  </si>
  <si>
    <t>Technologia i organizacja robót instalacyjnych</t>
  </si>
  <si>
    <t>Agroenergetyka</t>
  </si>
  <si>
    <t>Biopaliwa</t>
  </si>
  <si>
    <t>Seminarium dyplomowe 1</t>
  </si>
  <si>
    <t>Seminarium dyplomowe 2</t>
  </si>
  <si>
    <t>Praca dyplomowa i egzamin dyplomowy</t>
  </si>
  <si>
    <t>Ogółem</t>
  </si>
  <si>
    <t>Projektowanie sieci i instalacji wodociągowych</t>
  </si>
  <si>
    <t>Urządzenia do uzdatniania wody i oczyszczania ścieków</t>
  </si>
  <si>
    <t>Projektowanie sieci i instalacji kanalizacyjnych</t>
  </si>
  <si>
    <t>Oczyszczanie ścieków przemysłowych</t>
  </si>
  <si>
    <t>Energetyka rozproszona</t>
  </si>
  <si>
    <t>Przedmiot do wyboru 3</t>
  </si>
  <si>
    <t>Niekonwencjonalne zasoby energii</t>
  </si>
  <si>
    <t>Ocena jakości wód i ścieków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</si>
  <si>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</si>
  <si>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</si>
  <si>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</si>
  <si>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</si>
  <si>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</si>
  <si>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</si>
  <si>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</si>
  <si>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Ćw.Proj.</t>
  </si>
  <si>
    <t>semestr I</t>
  </si>
  <si>
    <t>Język obcy specjalistyczny</t>
  </si>
  <si>
    <t>Zarządzanie środowiskowe w przedsiębiorstwie</t>
  </si>
  <si>
    <t>semestr II</t>
  </si>
  <si>
    <t>Skutki środowiskowe energetyki</t>
  </si>
  <si>
    <t>Ocena surowców energetycznych</t>
  </si>
  <si>
    <t>Energetyczne wykorzystanie odpadów</t>
  </si>
  <si>
    <t>Prawo w energetyce</t>
  </si>
  <si>
    <t>semestr III</t>
  </si>
  <si>
    <t>semestr IV</t>
  </si>
  <si>
    <t>%</t>
  </si>
  <si>
    <t>Przedmioty obieralne:</t>
  </si>
  <si>
    <t>Przedmioty do wyboru</t>
  </si>
  <si>
    <t>Język obcy</t>
  </si>
  <si>
    <t>Seminarium dyplomowe i projekt inżynierski</t>
  </si>
  <si>
    <t>Przyporządkowanie kierunku do dyscyplin</t>
  </si>
  <si>
    <t>1. Inżynieria środowiska, górnictwo i energetyka</t>
  </si>
  <si>
    <t>2. Inżynieria mechaniczna</t>
  </si>
  <si>
    <t>Udział procentowy w całości godzin</t>
  </si>
  <si>
    <t>Zagospodarowanie osadów ściekowych</t>
  </si>
  <si>
    <t>Prawo w gospodarce wodno-ściekowej</t>
  </si>
  <si>
    <t>Kosztorysowanie obiektów inżynierskich</t>
  </si>
  <si>
    <t>Ekofilozofia i zagrożenia biosfery</t>
  </si>
  <si>
    <t>Przedmiot do wyboru 1</t>
  </si>
  <si>
    <t>Przedmiot do wyboru 4</t>
  </si>
  <si>
    <t>Automatyka i eksploatacja urządzeń technicznych</t>
  </si>
  <si>
    <t>Ekonomiczne aspekty gospodarki wodno-ściekowej</t>
  </si>
  <si>
    <t>Ekonomiczne aspekty energetyki alternatywnej</t>
  </si>
  <si>
    <t>Wydział Inżynierii Produkcji</t>
  </si>
  <si>
    <t>Produkcja roślin energetycznych</t>
  </si>
  <si>
    <t>Termomodernizacja</t>
  </si>
  <si>
    <t>Przyrodnicze wykorzystanie ścieków</t>
  </si>
  <si>
    <t>Hydrofitowe oczyszczalnie ścieków</t>
  </si>
  <si>
    <t>Przeciwdziałanie skutkom suszy</t>
  </si>
  <si>
    <t>Nawodnienia</t>
  </si>
  <si>
    <t>Odzysk energii z odpadów i ścieków</t>
  </si>
  <si>
    <t>Odzysk surowców z odpadów</t>
  </si>
  <si>
    <t>Abiotyczne źródła energii</t>
  </si>
  <si>
    <t>Przedmiot do wyboru</t>
  </si>
  <si>
    <t>Przedmioty należące do obszaru nauk humanistycznych i nauk społecznych</t>
  </si>
  <si>
    <t xml:space="preserve">Statystyka </t>
  </si>
  <si>
    <t xml:space="preserve">e </t>
  </si>
  <si>
    <t xml:space="preserve">Chemia środowiska </t>
  </si>
  <si>
    <t xml:space="preserve">Monitoring środowiska </t>
  </si>
  <si>
    <t xml:space="preserve">Automatyka, sterowanie i eksploatacja urządzeń technicznych </t>
  </si>
  <si>
    <t xml:space="preserve">z </t>
  </si>
  <si>
    <t xml:space="preserve">Przedmiot do wyboru 1 </t>
  </si>
  <si>
    <t xml:space="preserve">Język obcy specjalistyczny </t>
  </si>
  <si>
    <t xml:space="preserve">Systemy informacji o środowisku </t>
  </si>
  <si>
    <t xml:space="preserve">Niezawodność i bezpieczeństwo systemów inżynierskich </t>
  </si>
  <si>
    <t xml:space="preserve">Technologia i organizacja robót instalacyjnych </t>
  </si>
  <si>
    <t xml:space="preserve">Przedmiot do wyboru 2 </t>
  </si>
  <si>
    <t>Technologie gospodarki odpadami</t>
  </si>
  <si>
    <t xml:space="preserve">Planowanie przestrzenne </t>
  </si>
  <si>
    <t>Prawo w gospodarce odpadami</t>
  </si>
  <si>
    <t xml:space="preserve">Seminarium dyplomowe 1 </t>
  </si>
  <si>
    <t>Odpady w inżynieri i ochronie środowiska</t>
  </si>
  <si>
    <t>Ochrona środowiska w gospodarce odpadami</t>
  </si>
  <si>
    <t xml:space="preserve">Seminarium dyplomowe 2 </t>
  </si>
  <si>
    <t xml:space="preserve">Praca dyplomowa i egzamin dyplomowy </t>
  </si>
  <si>
    <t>Ekonomika w gospodarce odpadami</t>
  </si>
  <si>
    <t xml:space="preserve">Zarządzanie środowiskowe w przedsiębiorstwie </t>
  </si>
  <si>
    <t xml:space="preserve">Ekonomika w  gospodarce odpadami </t>
  </si>
  <si>
    <t>Zarządzanie gospodarką odpadami</t>
  </si>
  <si>
    <t>Seminarium dyplomowe i praca dyplomowa</t>
  </si>
  <si>
    <t>Technologie proekologiczne</t>
  </si>
  <si>
    <t>Odpady specjalne i niebezpieczne</t>
  </si>
  <si>
    <t>Zagospodarowanie odpadów biodegradowalnych</t>
  </si>
  <si>
    <t>Odzysk i recykling odpadów</t>
  </si>
  <si>
    <t>Wykładów na zjazd</t>
  </si>
  <si>
    <t>Ćwiczeń na zjazd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</si>
  <si>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</si>
  <si>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</si>
  <si>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</si>
  <si>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</si>
  <si>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</si>
  <si>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</si>
  <si>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</si>
  <si>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</si>
  <si>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</si>
  <si>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</si>
  <si>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</si>
  <si>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</si>
  <si>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</si>
  <si>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</si>
  <si>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</si>
  <si>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</si>
  <si>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</si>
  <si>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</si>
  <si>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</si>
  <si>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</si>
  <si>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</si>
  <si>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</si>
  <si>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</si>
  <si>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</si>
  <si>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</si>
  <si>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</si>
  <si>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Zrównoważony rozwój i zapewnienie jakości / Ekofilozofia i zagrożenia biosfery</t>
  </si>
  <si>
    <t>Mikroorganizmy w bioremediacji środowiska</t>
  </si>
  <si>
    <t>Technologie energooszczędne</t>
  </si>
  <si>
    <t>Zrównoważony rozwój i zapewnienie jakości</t>
  </si>
  <si>
    <t>26.</t>
  </si>
  <si>
    <t>Eksploatacja systemów sanitarnych</t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</si>
  <si>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wodno-ściekowa</t>
    </r>
    <r>
      <rPr>
        <b/>
        <sz val="9"/>
        <rFont val="Arial"/>
        <family val="2"/>
      </rPr>
      <t xml:space="preserve">, blok przedmiotów do wyboru, studia niestacjonarne II stopnia. Plan studiów zatwierdzony uchwałą Rady Wydziału z dnia 25.09.2019 r., obowiązuje dla naboru z roku akademickiego 2019/2020. W każdym semestrze jest po 9 zjazdów.
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</si>
  <si>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alternatywne źródła energii</t>
    </r>
    <r>
      <rPr>
        <b/>
        <sz val="9"/>
        <rFont val="Arial"/>
        <family val="2"/>
      </rPr>
      <t xml:space="preserve">, blok przedmiotów do wyboru, studia niestacjonarne II stopnia. Plan studiów zatwierdzony uchwałą Rady Wydziału z dnia 25.09.2019 r., obowiązuje dla naboru z roku akademickiego 2019/2020. W każdym semestrze jest po 9 zjazdów.
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</si>
  <si>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wodno-ściekowa</t>
    </r>
    <r>
      <rPr>
        <b/>
        <sz val="9"/>
        <rFont val="Arial"/>
        <family val="2"/>
      </rPr>
      <t xml:space="preserve">, studia niestacjonarne II stopnia. Plan studiów zatwierdzony uchwałą Rady Wydziału z dnia 25.09.2019 r., obowiązuje dla naboru z roku akademickiego 2019/2020. W każdym semestrze jest po 9 zjazdów.
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</si>
  <si>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alternatywne źródła energii</t>
    </r>
    <r>
      <rPr>
        <b/>
        <sz val="9"/>
        <rFont val="Arial"/>
        <family val="2"/>
      </rPr>
      <t>, studia niestacjonarne II stopnia. Plan studiów zatwierdzony uchwałą Rady Wydziału z dnia 25.09.2019 r., obowiązuje dla naboru z roku akademickiego 2019/2020. W każdym semestrze jest po 9 zjazdów.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</si>
  <si>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odpadami</t>
    </r>
    <r>
      <rPr>
        <b/>
        <sz val="9"/>
        <rFont val="Arial"/>
        <family val="2"/>
      </rPr>
      <t>, studia niestacjonarne II stopnia. Plan studiów zatwierdzony uchwałą Rady Wydziału z dnia 25.09.2019 r., obowiązuje dla naboru z roku akademickiego 2019/2020. W każdym semestrze jest po 9 zjazdów.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</si>
  <si>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odpadami</t>
    </r>
    <r>
      <rPr>
        <b/>
        <sz val="9"/>
        <rFont val="Arial"/>
        <family val="2"/>
      </rPr>
      <t xml:space="preserve">, blok przedmiotów do wyboru, studia niestacjonarne II stopnia. Plan studiów zatwierdzony uchwałą Rady Wydziału z dnia 25.09.2019 r., obowiązuje dla naboru z roku akademickiego 2019/2020. W każdym semestrze jest po 9 zjazdów.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</si>
</sst>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</numFmts>
  <fonts count="5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10"/>
      <name val="Czcionka tekstu podstawowego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name val="Arial Narrow"/>
      <family val="2"/>
    </font>
    <font>
      <sz val="8"/>
      <color indexed="8"/>
      <name val="Calibri"/>
      <family val="2"/>
    </font>
    <font>
      <b/>
      <sz val="8"/>
      <name val="Czcionka tekstu podstawowego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26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6" fillId="0" borderId="0">
      <alignment/>
      <protection/>
    </xf>
    <xf numFmtId="0" fontId="5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52" applyFont="1" applyFill="1" applyAlignment="1">
      <alignment horizontal="center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1" fontId="8" fillId="0" borderId="10" xfId="52" applyNumberFormat="1" applyFont="1" applyFill="1" applyBorder="1" applyAlignment="1">
      <alignment horizontal="left" vertical="center"/>
      <protection/>
    </xf>
    <xf numFmtId="167" fontId="8" fillId="0" borderId="10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0" fillId="0" borderId="0" xfId="52" applyFont="1" applyFill="1" applyAlignment="1">
      <alignment horizontal="left"/>
      <protection/>
    </xf>
    <xf numFmtId="0" fontId="10" fillId="0" borderId="0" xfId="52" applyFont="1" applyFill="1" applyAlignment="1">
      <alignment horizontal="center"/>
      <protection/>
    </xf>
    <xf numFmtId="0" fontId="11" fillId="0" borderId="0" xfId="44" applyFont="1" applyAlignment="1">
      <alignment horizontal="left"/>
      <protection/>
    </xf>
    <xf numFmtId="1" fontId="12" fillId="0" borderId="0" xfId="52" applyNumberFormat="1" applyFont="1" applyFill="1" applyAlignment="1">
      <alignment horizontal="center"/>
      <protection/>
    </xf>
    <xf numFmtId="0" fontId="8" fillId="0" borderId="0" xfId="52" applyFont="1" applyFill="1" applyAlignment="1">
      <alignment horizontal="left"/>
      <protection/>
    </xf>
    <xf numFmtId="1" fontId="8" fillId="0" borderId="0" xfId="52" applyNumberFormat="1" applyFont="1" applyFill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5" fillId="0" borderId="10" xfId="52" applyNumberFormat="1" applyFont="1" applyFill="1" applyBorder="1" applyAlignment="1">
      <alignment horizontal="left" vertical="center"/>
      <protection/>
    </xf>
    <xf numFmtId="167" fontId="5" fillId="0" borderId="10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5" fillId="0" borderId="0" xfId="52" applyFont="1" applyFill="1" applyAlignment="1">
      <alignment horizontal="left"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44" applyFont="1" applyAlignment="1">
      <alignment horizontal="left"/>
      <protection/>
    </xf>
    <xf numFmtId="0" fontId="5" fillId="0" borderId="0" xfId="52" applyFont="1" applyFill="1" applyAlignment="1">
      <alignment horizontal="left"/>
      <protection/>
    </xf>
    <xf numFmtId="1" fontId="5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left"/>
      <protection/>
    </xf>
    <xf numFmtId="2" fontId="5" fillId="0" borderId="0" xfId="52" applyNumberFormat="1" applyFont="1" applyFill="1" applyAlignment="1">
      <alignment horizontal="center"/>
      <protection/>
    </xf>
    <xf numFmtId="0" fontId="15" fillId="0" borderId="0" xfId="44" applyFont="1" applyAlignment="1">
      <alignment horizontal="left"/>
      <protection/>
    </xf>
    <xf numFmtId="0" fontId="15" fillId="0" borderId="0" xfId="44" applyFont="1" applyAlignment="1">
      <alignment horizontal="center"/>
      <protection/>
    </xf>
    <xf numFmtId="0" fontId="8" fillId="0" borderId="0" xfId="44" applyFont="1" applyAlignment="1">
      <alignment horizontal="center"/>
      <protection/>
    </xf>
    <xf numFmtId="0" fontId="8" fillId="0" borderId="0" xfId="44" applyFont="1" applyAlignment="1">
      <alignment horizontal="left"/>
      <protection/>
    </xf>
    <xf numFmtId="2" fontId="8" fillId="0" borderId="0" xfId="52" applyNumberFormat="1" applyFont="1" applyFill="1" applyAlignment="1">
      <alignment horizontal="center"/>
      <protection/>
    </xf>
    <xf numFmtId="0" fontId="10" fillId="0" borderId="0" xfId="44" applyFont="1" applyAlignment="1">
      <alignment horizontal="left"/>
      <protection/>
    </xf>
    <xf numFmtId="0" fontId="10" fillId="0" borderId="0" xfId="44" applyFont="1" applyAlignment="1">
      <alignment horizont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6" fontId="5" fillId="0" borderId="10" xfId="62" applyFont="1" applyFill="1" applyBorder="1" applyAlignment="1" applyProtection="1">
      <alignment horizontal="center" vertical="center" textRotation="90" wrapText="1"/>
      <protection/>
    </xf>
    <xf numFmtId="166" fontId="5" fillId="0" borderId="10" xfId="62" applyFont="1" applyFill="1" applyBorder="1" applyAlignment="1" applyProtection="1">
      <alignment horizontal="center" vertical="center" textRotation="90"/>
      <protection/>
    </xf>
    <xf numFmtId="49" fontId="5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0" xfId="52" applyFont="1" applyFill="1" applyBorder="1" applyAlignment="1">
      <alignment horizontal="center" vertical="center"/>
      <protection/>
    </xf>
    <xf numFmtId="1" fontId="8" fillId="0" borderId="10" xfId="52" applyNumberFormat="1" applyFont="1" applyFill="1" applyBorder="1" applyAlignment="1">
      <alignment horizontal="center" vertical="center" wrapText="1"/>
      <protection/>
    </xf>
    <xf numFmtId="166" fontId="8" fillId="0" borderId="10" xfId="62" applyFont="1" applyFill="1" applyBorder="1" applyAlignment="1" applyProtection="1">
      <alignment horizontal="center" vertical="center" textRotation="90" wrapText="1"/>
      <protection/>
    </xf>
    <xf numFmtId="166" fontId="8" fillId="0" borderId="10" xfId="62" applyFont="1" applyFill="1" applyBorder="1" applyAlignment="1" applyProtection="1">
      <alignment horizontal="center" vertical="center" textRotation="90"/>
      <protection/>
    </xf>
    <xf numFmtId="49" fontId="8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 wrapText="1"/>
      <protection/>
    </xf>
    <xf numFmtId="166" fontId="5" fillId="0" borderId="10" xfId="62" applyFont="1" applyBorder="1" applyAlignment="1">
      <alignment horizontal="center" vertical="center" textRotation="90" wrapText="1"/>
      <protection/>
    </xf>
    <xf numFmtId="166" fontId="5" fillId="0" borderId="10" xfId="62" applyFont="1" applyBorder="1" applyAlignment="1">
      <alignment horizontal="center" vertical="center" textRotation="90"/>
      <protection/>
    </xf>
    <xf numFmtId="49" fontId="5" fillId="0" borderId="10" xfId="62" applyNumberFormat="1" applyFont="1" applyBorder="1" applyAlignment="1">
      <alignment horizontal="center" vertical="center" textRotation="90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1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5" fillId="0" borderId="0" xfId="52" applyFont="1" applyAlignment="1">
      <alignment horizontal="left"/>
      <protection/>
    </xf>
    <xf numFmtId="1" fontId="5" fillId="0" borderId="0" xfId="52" applyNumberFormat="1" applyFont="1" applyAlignment="1">
      <alignment horizontal="center"/>
      <protection/>
    </xf>
    <xf numFmtId="167" fontId="5" fillId="0" borderId="0" xfId="52" applyNumberFormat="1" applyFont="1" applyAlignment="1">
      <alignment horizontal="center"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1" fillId="0" borderId="10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8" fillId="0" borderId="11" xfId="52" applyFont="1" applyFill="1" applyBorder="1" applyAlignment="1">
      <alignment horizontal="center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center"/>
      <protection/>
    </xf>
    <xf numFmtId="1" fontId="18" fillId="0" borderId="11" xfId="52" applyNumberFormat="1" applyFont="1" applyFill="1" applyBorder="1" applyAlignment="1">
      <alignment horizontal="center" vertical="center" wrapText="1"/>
      <protection/>
    </xf>
    <xf numFmtId="1" fontId="18" fillId="0" borderId="12" xfId="52" applyNumberFormat="1" applyFont="1" applyFill="1" applyBorder="1" applyAlignment="1">
      <alignment horizontal="center" vertical="center" wrapText="1"/>
      <protection/>
    </xf>
    <xf numFmtId="1" fontId="18" fillId="0" borderId="13" xfId="52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8" fillId="0" borderId="10" xfId="52" applyFont="1" applyFill="1" applyBorder="1" applyAlignment="1">
      <alignment horizontal="center"/>
      <protection/>
    </xf>
    <xf numFmtId="1" fontId="18" fillId="0" borderId="10" xfId="52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8" fillId="0" borderId="10" xfId="52" applyFont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6">
      <selection activeCell="L44" sqref="L44"/>
    </sheetView>
  </sheetViews>
  <sheetFormatPr defaultColWidth="8.796875" defaultRowHeight="14.25"/>
  <cols>
    <col min="1" max="1" width="2.5" style="0" customWidth="1"/>
    <col min="2" max="2" width="42.5" style="0" customWidth="1"/>
    <col min="3" max="3" width="4.09765625" style="0" customWidth="1"/>
    <col min="4" max="4" width="4.19921875" style="0" customWidth="1"/>
    <col min="5" max="5" width="4.09765625" style="0" customWidth="1"/>
    <col min="6" max="6" width="3.19921875" style="0" customWidth="1"/>
    <col min="7" max="9" width="3.5" style="0" customWidth="1"/>
    <col min="10" max="10" width="3.3984375" style="0" customWidth="1"/>
    <col min="11" max="11" width="3.5" style="0" customWidth="1"/>
  </cols>
  <sheetData>
    <row r="1" spans="1:11" ht="14.25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47.25" customHeight="1">
      <c r="A2" s="104" t="s">
        <v>140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87.75">
      <c r="A3" s="57" t="s">
        <v>104</v>
      </c>
      <c r="B3" s="55" t="s">
        <v>25</v>
      </c>
      <c r="C3" s="56" t="s">
        <v>26</v>
      </c>
      <c r="D3" s="57" t="s">
        <v>27</v>
      </c>
      <c r="E3" s="57" t="s">
        <v>28</v>
      </c>
      <c r="F3" s="58" t="s">
        <v>29</v>
      </c>
      <c r="G3" s="59" t="s">
        <v>30</v>
      </c>
      <c r="H3" s="59" t="s">
        <v>31</v>
      </c>
      <c r="I3" s="57" t="s">
        <v>32</v>
      </c>
      <c r="J3" s="58" t="s">
        <v>102</v>
      </c>
      <c r="K3" s="58" t="s">
        <v>103</v>
      </c>
    </row>
    <row r="4" spans="1:11" ht="14.25">
      <c r="A4" s="89"/>
      <c r="B4" s="109" t="s">
        <v>33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4.25">
      <c r="A5" s="88" t="s">
        <v>105</v>
      </c>
      <c r="B5" s="67" t="s">
        <v>80</v>
      </c>
      <c r="C5" s="68">
        <v>2</v>
      </c>
      <c r="D5" s="68" t="s">
        <v>74</v>
      </c>
      <c r="E5" s="68">
        <v>18</v>
      </c>
      <c r="F5" s="68">
        <v>0</v>
      </c>
      <c r="G5" s="68">
        <v>0</v>
      </c>
      <c r="H5" s="68">
        <v>18</v>
      </c>
      <c r="I5" s="68">
        <v>0</v>
      </c>
      <c r="J5" s="68">
        <v>0</v>
      </c>
      <c r="K5" s="68">
        <v>2</v>
      </c>
    </row>
    <row r="6" spans="1:11" ht="14.25">
      <c r="A6" s="88" t="s">
        <v>106</v>
      </c>
      <c r="B6" s="67" t="s">
        <v>73</v>
      </c>
      <c r="C6" s="68">
        <v>4</v>
      </c>
      <c r="D6" s="68" t="s">
        <v>74</v>
      </c>
      <c r="E6" s="68">
        <v>27</v>
      </c>
      <c r="F6" s="68">
        <v>9</v>
      </c>
      <c r="G6" s="68">
        <v>6</v>
      </c>
      <c r="H6" s="68">
        <v>12</v>
      </c>
      <c r="I6" s="68">
        <v>0</v>
      </c>
      <c r="J6" s="68">
        <v>1</v>
      </c>
      <c r="K6" s="68">
        <v>2</v>
      </c>
    </row>
    <row r="7" spans="1:11" ht="14.25">
      <c r="A7" s="88" t="s">
        <v>107</v>
      </c>
      <c r="B7" s="67" t="s">
        <v>75</v>
      </c>
      <c r="C7" s="68">
        <v>4</v>
      </c>
      <c r="D7" s="68" t="s">
        <v>74</v>
      </c>
      <c r="E7" s="68">
        <v>27</v>
      </c>
      <c r="F7" s="68">
        <v>9</v>
      </c>
      <c r="G7" s="68">
        <v>6</v>
      </c>
      <c r="H7" s="68">
        <v>12</v>
      </c>
      <c r="I7" s="68">
        <v>0</v>
      </c>
      <c r="J7" s="68">
        <v>1</v>
      </c>
      <c r="K7" s="68">
        <v>2</v>
      </c>
    </row>
    <row r="8" spans="1:11" ht="14.25">
      <c r="A8" s="88" t="s">
        <v>108</v>
      </c>
      <c r="B8" s="73" t="s">
        <v>86</v>
      </c>
      <c r="C8" s="70">
        <v>3</v>
      </c>
      <c r="D8" s="70" t="s">
        <v>78</v>
      </c>
      <c r="E8" s="70">
        <v>18</v>
      </c>
      <c r="F8" s="70">
        <v>9</v>
      </c>
      <c r="G8" s="70">
        <v>3</v>
      </c>
      <c r="H8" s="70">
        <v>6</v>
      </c>
      <c r="I8" s="70">
        <v>0</v>
      </c>
      <c r="J8" s="70">
        <v>1</v>
      </c>
      <c r="K8" s="70">
        <v>1</v>
      </c>
    </row>
    <row r="9" spans="1:11" ht="15" customHeight="1">
      <c r="A9" s="88" t="s">
        <v>109</v>
      </c>
      <c r="B9" s="67" t="s">
        <v>77</v>
      </c>
      <c r="C9" s="68">
        <v>4</v>
      </c>
      <c r="D9" s="68" t="s">
        <v>78</v>
      </c>
      <c r="E9" s="68">
        <v>27</v>
      </c>
      <c r="F9" s="68">
        <v>9</v>
      </c>
      <c r="G9" s="68">
        <v>6</v>
      </c>
      <c r="H9" s="68">
        <v>12</v>
      </c>
      <c r="I9" s="68">
        <v>0</v>
      </c>
      <c r="J9" s="68">
        <v>1</v>
      </c>
      <c r="K9" s="68">
        <v>2</v>
      </c>
    </row>
    <row r="10" spans="1:11" ht="14.25">
      <c r="A10" s="88" t="s">
        <v>110</v>
      </c>
      <c r="B10" s="67" t="s">
        <v>94</v>
      </c>
      <c r="C10" s="68">
        <v>3</v>
      </c>
      <c r="D10" s="68" t="s">
        <v>78</v>
      </c>
      <c r="E10" s="68">
        <v>18</v>
      </c>
      <c r="F10" s="68">
        <v>9</v>
      </c>
      <c r="G10" s="68">
        <v>3</v>
      </c>
      <c r="H10" s="68">
        <v>6</v>
      </c>
      <c r="I10" s="68">
        <v>0</v>
      </c>
      <c r="J10" s="68">
        <v>1</v>
      </c>
      <c r="K10" s="68">
        <v>1</v>
      </c>
    </row>
    <row r="11" spans="1:11" ht="14.25">
      <c r="A11" s="75"/>
      <c r="B11" s="11" t="s">
        <v>7</v>
      </c>
      <c r="C11" s="12">
        <f>SUM(C5:C10)</f>
        <v>20</v>
      </c>
      <c r="D11" s="12">
        <v>3</v>
      </c>
      <c r="E11" s="12">
        <f>SUM(E5:E10)</f>
        <v>135</v>
      </c>
      <c r="F11" s="12">
        <f>SUM(F5:F10)</f>
        <v>45</v>
      </c>
      <c r="G11" s="12">
        <f>SUM(G5:G10)</f>
        <v>24</v>
      </c>
      <c r="H11" s="12">
        <f>SUM(H5:H10)</f>
        <v>66</v>
      </c>
      <c r="I11" s="12">
        <f>SUM(L16)</f>
        <v>0</v>
      </c>
      <c r="J11" s="12">
        <f>SUM(J5:J10)</f>
        <v>5</v>
      </c>
      <c r="K11" s="12">
        <f>SUM(K5:K10)</f>
        <v>10</v>
      </c>
    </row>
    <row r="12" spans="1:11" ht="14.25">
      <c r="A12" s="89"/>
      <c r="B12" s="110" t="s">
        <v>36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4.25">
      <c r="A13" s="88" t="s">
        <v>111</v>
      </c>
      <c r="B13" s="67" t="s">
        <v>82</v>
      </c>
      <c r="C13" s="68">
        <v>4</v>
      </c>
      <c r="D13" s="68" t="s">
        <v>78</v>
      </c>
      <c r="E13" s="68">
        <v>27</v>
      </c>
      <c r="F13" s="68">
        <v>9</v>
      </c>
      <c r="G13" s="68">
        <v>6</v>
      </c>
      <c r="H13" s="68">
        <v>12</v>
      </c>
      <c r="I13" s="68">
        <v>0</v>
      </c>
      <c r="J13" s="68">
        <v>1</v>
      </c>
      <c r="K13" s="68">
        <v>2</v>
      </c>
    </row>
    <row r="14" spans="1:11" ht="14.25">
      <c r="A14" s="88" t="s">
        <v>112</v>
      </c>
      <c r="B14" s="67" t="s">
        <v>83</v>
      </c>
      <c r="C14" s="68">
        <v>3</v>
      </c>
      <c r="D14" s="68" t="s">
        <v>78</v>
      </c>
      <c r="E14" s="68">
        <v>18</v>
      </c>
      <c r="F14" s="68">
        <v>9</v>
      </c>
      <c r="G14" s="68">
        <v>3</v>
      </c>
      <c r="H14" s="68">
        <v>0</v>
      </c>
      <c r="I14" s="68">
        <v>6</v>
      </c>
      <c r="J14" s="68">
        <v>1</v>
      </c>
      <c r="K14" s="68">
        <v>1</v>
      </c>
    </row>
    <row r="15" spans="1:11" ht="14.25">
      <c r="A15" s="88" t="s">
        <v>113</v>
      </c>
      <c r="B15" s="67" t="s">
        <v>81</v>
      </c>
      <c r="C15" s="68">
        <v>4</v>
      </c>
      <c r="D15" s="68" t="s">
        <v>74</v>
      </c>
      <c r="E15" s="68">
        <v>27</v>
      </c>
      <c r="F15" s="68">
        <v>9</v>
      </c>
      <c r="G15" s="68">
        <v>9</v>
      </c>
      <c r="H15" s="68">
        <v>9</v>
      </c>
      <c r="I15" s="68">
        <v>0</v>
      </c>
      <c r="J15" s="68">
        <v>1</v>
      </c>
      <c r="K15" s="68">
        <v>2</v>
      </c>
    </row>
    <row r="16" spans="1:11" ht="14.25">
      <c r="A16" s="88" t="s">
        <v>114</v>
      </c>
      <c r="B16" s="67" t="s">
        <v>76</v>
      </c>
      <c r="C16" s="68">
        <v>4</v>
      </c>
      <c r="D16" s="68" t="s">
        <v>74</v>
      </c>
      <c r="E16" s="68">
        <v>27</v>
      </c>
      <c r="F16" s="68">
        <v>18</v>
      </c>
      <c r="G16" s="68">
        <v>3</v>
      </c>
      <c r="H16" s="68">
        <v>6</v>
      </c>
      <c r="I16" s="68">
        <v>0</v>
      </c>
      <c r="J16" s="68">
        <v>2</v>
      </c>
      <c r="K16" s="68">
        <v>1</v>
      </c>
    </row>
    <row r="17" spans="1:11" ht="14.25">
      <c r="A17" s="88" t="s">
        <v>115</v>
      </c>
      <c r="B17" s="74" t="s">
        <v>8</v>
      </c>
      <c r="C17" s="70">
        <v>4</v>
      </c>
      <c r="D17" s="70" t="s">
        <v>78</v>
      </c>
      <c r="E17" s="70">
        <v>27</v>
      </c>
      <c r="F17" s="70">
        <v>9</v>
      </c>
      <c r="G17" s="70">
        <v>9</v>
      </c>
      <c r="H17" s="70">
        <v>9</v>
      </c>
      <c r="I17" s="70">
        <v>0</v>
      </c>
      <c r="J17" s="70">
        <v>1</v>
      </c>
      <c r="K17" s="70">
        <v>2</v>
      </c>
    </row>
    <row r="18" spans="1:11" ht="14.25">
      <c r="A18" s="88" t="s">
        <v>116</v>
      </c>
      <c r="B18" s="69" t="s">
        <v>79</v>
      </c>
      <c r="C18" s="35">
        <v>3</v>
      </c>
      <c r="D18" s="35" t="s">
        <v>4</v>
      </c>
      <c r="E18" s="35">
        <v>27</v>
      </c>
      <c r="F18" s="35">
        <v>18</v>
      </c>
      <c r="G18" s="35">
        <v>3</v>
      </c>
      <c r="H18" s="35">
        <v>6</v>
      </c>
      <c r="I18" s="90">
        <v>0</v>
      </c>
      <c r="J18" s="35">
        <v>2</v>
      </c>
      <c r="K18" s="35">
        <v>1</v>
      </c>
    </row>
    <row r="19" spans="1:11" ht="14.25">
      <c r="A19" s="75"/>
      <c r="B19" s="71" t="s">
        <v>7</v>
      </c>
      <c r="C19" s="72">
        <f>SUM(C13:C18)</f>
        <v>22</v>
      </c>
      <c r="D19" s="72">
        <v>2</v>
      </c>
      <c r="E19" s="72">
        <f aca="true" t="shared" si="0" ref="E19:K19">SUM(E13:E18)</f>
        <v>153</v>
      </c>
      <c r="F19" s="72">
        <f t="shared" si="0"/>
        <v>72</v>
      </c>
      <c r="G19" s="72">
        <f t="shared" si="0"/>
        <v>33</v>
      </c>
      <c r="H19" s="72">
        <f t="shared" si="0"/>
        <v>42</v>
      </c>
      <c r="I19" s="72">
        <f t="shared" si="0"/>
        <v>6</v>
      </c>
      <c r="J19" s="72">
        <f t="shared" si="0"/>
        <v>8</v>
      </c>
      <c r="K19" s="72">
        <f t="shared" si="0"/>
        <v>9</v>
      </c>
    </row>
    <row r="20" spans="1:11" ht="14.25">
      <c r="A20" s="89"/>
      <c r="B20" s="107" t="s">
        <v>41</v>
      </c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4.25">
      <c r="A21" s="88" t="s">
        <v>117</v>
      </c>
      <c r="B21" s="73" t="s">
        <v>52</v>
      </c>
      <c r="C21" s="70">
        <v>4</v>
      </c>
      <c r="D21" s="70" t="s">
        <v>74</v>
      </c>
      <c r="E21" s="70">
        <v>27</v>
      </c>
      <c r="F21" s="70">
        <v>9</v>
      </c>
      <c r="G21" s="70">
        <v>6</v>
      </c>
      <c r="H21" s="70">
        <v>12</v>
      </c>
      <c r="I21" s="70">
        <v>0</v>
      </c>
      <c r="J21" s="70">
        <v>1</v>
      </c>
      <c r="K21" s="70">
        <v>2</v>
      </c>
    </row>
    <row r="22" spans="1:11" ht="14.25">
      <c r="A22" s="88" t="s">
        <v>118</v>
      </c>
      <c r="B22" s="73" t="s">
        <v>95</v>
      </c>
      <c r="C22" s="70">
        <v>3</v>
      </c>
      <c r="D22" s="70" t="s">
        <v>78</v>
      </c>
      <c r="E22" s="70">
        <v>18</v>
      </c>
      <c r="F22" s="70">
        <v>9</v>
      </c>
      <c r="G22" s="70">
        <v>9</v>
      </c>
      <c r="H22" s="70">
        <v>0</v>
      </c>
      <c r="I22" s="70">
        <v>0</v>
      </c>
      <c r="J22" s="70">
        <v>1</v>
      </c>
      <c r="K22" s="70">
        <v>1</v>
      </c>
    </row>
    <row r="23" spans="1:11" ht="14.25">
      <c r="A23" s="88" t="s">
        <v>119</v>
      </c>
      <c r="B23" s="67" t="s">
        <v>84</v>
      </c>
      <c r="C23" s="68">
        <v>1</v>
      </c>
      <c r="D23" s="68" t="s">
        <v>78</v>
      </c>
      <c r="E23" s="68">
        <v>9</v>
      </c>
      <c r="F23" s="68">
        <v>9</v>
      </c>
      <c r="G23" s="68">
        <v>0</v>
      </c>
      <c r="H23" s="68">
        <v>0</v>
      </c>
      <c r="I23" s="68">
        <v>0</v>
      </c>
      <c r="J23" s="68">
        <v>1</v>
      </c>
      <c r="K23" s="68">
        <v>0</v>
      </c>
    </row>
    <row r="24" spans="1:11" ht="14.25">
      <c r="A24" s="88" t="s">
        <v>120</v>
      </c>
      <c r="B24" s="91" t="s">
        <v>85</v>
      </c>
      <c r="C24" s="35">
        <v>4</v>
      </c>
      <c r="D24" s="35" t="s">
        <v>1</v>
      </c>
      <c r="E24" s="35">
        <v>27</v>
      </c>
      <c r="F24" s="35">
        <v>9</v>
      </c>
      <c r="G24" s="35">
        <v>9</v>
      </c>
      <c r="H24" s="35">
        <v>9</v>
      </c>
      <c r="I24" s="75">
        <v>0</v>
      </c>
      <c r="J24" s="35">
        <v>1</v>
      </c>
      <c r="K24" s="35">
        <v>2</v>
      </c>
    </row>
    <row r="25" spans="1:11" ht="14.25">
      <c r="A25" s="88" t="s">
        <v>121</v>
      </c>
      <c r="B25" s="73" t="s">
        <v>87</v>
      </c>
      <c r="C25" s="70">
        <v>2</v>
      </c>
      <c r="D25" s="70" t="s">
        <v>78</v>
      </c>
      <c r="E25" s="70">
        <v>18</v>
      </c>
      <c r="F25" s="70">
        <v>18</v>
      </c>
      <c r="G25" s="70">
        <v>0</v>
      </c>
      <c r="H25" s="70">
        <v>0</v>
      </c>
      <c r="I25" s="70">
        <v>0</v>
      </c>
      <c r="J25" s="70">
        <v>2</v>
      </c>
      <c r="K25" s="70">
        <v>0</v>
      </c>
    </row>
    <row r="26" spans="1:11" ht="14.25">
      <c r="A26" s="88" t="s">
        <v>122</v>
      </c>
      <c r="B26" s="73" t="s">
        <v>96</v>
      </c>
      <c r="C26" s="70">
        <v>3</v>
      </c>
      <c r="D26" s="70" t="s">
        <v>78</v>
      </c>
      <c r="E26" s="70">
        <v>27</v>
      </c>
      <c r="F26" s="70">
        <v>9</v>
      </c>
      <c r="G26" s="70">
        <v>6</v>
      </c>
      <c r="H26" s="70">
        <v>12</v>
      </c>
      <c r="I26" s="70">
        <v>0</v>
      </c>
      <c r="J26" s="70">
        <v>1</v>
      </c>
      <c r="K26" s="70">
        <v>2</v>
      </c>
    </row>
    <row r="27" spans="1:11" ht="14.25">
      <c r="A27" s="88" t="s">
        <v>123</v>
      </c>
      <c r="B27" s="76" t="s">
        <v>22</v>
      </c>
      <c r="C27" s="70">
        <v>2</v>
      </c>
      <c r="D27" s="70" t="s">
        <v>78</v>
      </c>
      <c r="E27" s="70">
        <v>18</v>
      </c>
      <c r="F27" s="70">
        <v>9</v>
      </c>
      <c r="G27" s="70">
        <v>3</v>
      </c>
      <c r="H27" s="70">
        <v>6</v>
      </c>
      <c r="I27" s="70">
        <v>0</v>
      </c>
      <c r="J27" s="70">
        <v>1</v>
      </c>
      <c r="K27" s="70">
        <v>1</v>
      </c>
    </row>
    <row r="28" spans="1:11" ht="14.25">
      <c r="A28" s="88" t="s">
        <v>124</v>
      </c>
      <c r="B28" s="73" t="s">
        <v>88</v>
      </c>
      <c r="C28" s="70">
        <v>2</v>
      </c>
      <c r="D28" s="70" t="s">
        <v>78</v>
      </c>
      <c r="E28" s="70">
        <v>18</v>
      </c>
      <c r="F28" s="70">
        <v>0</v>
      </c>
      <c r="G28" s="70">
        <v>0</v>
      </c>
      <c r="H28" s="70">
        <v>18</v>
      </c>
      <c r="I28" s="70">
        <v>0</v>
      </c>
      <c r="J28" s="70">
        <v>0</v>
      </c>
      <c r="K28" s="70">
        <v>2</v>
      </c>
    </row>
    <row r="29" spans="1:11" ht="14.25">
      <c r="A29" s="89"/>
      <c r="B29" s="71" t="s">
        <v>7</v>
      </c>
      <c r="C29" s="72">
        <f>SUM(C20:C28)</f>
        <v>21</v>
      </c>
      <c r="D29" s="72">
        <v>2</v>
      </c>
      <c r="E29" s="72">
        <f>SUM(E21:E28)</f>
        <v>162</v>
      </c>
      <c r="F29" s="72">
        <f aca="true" t="shared" si="1" ref="F29:K29">SUM(F20:F28)</f>
        <v>72</v>
      </c>
      <c r="G29" s="72">
        <f t="shared" si="1"/>
        <v>33</v>
      </c>
      <c r="H29" s="72">
        <f t="shared" si="1"/>
        <v>57</v>
      </c>
      <c r="I29" s="72">
        <f t="shared" si="1"/>
        <v>0</v>
      </c>
      <c r="J29" s="72">
        <f t="shared" si="1"/>
        <v>8</v>
      </c>
      <c r="K29" s="72">
        <f t="shared" si="1"/>
        <v>10</v>
      </c>
    </row>
    <row r="30" spans="1:11" ht="14.25">
      <c r="A30" s="89"/>
      <c r="B30" s="107" t="s">
        <v>42</v>
      </c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4.25">
      <c r="A31" s="88" t="s">
        <v>125</v>
      </c>
      <c r="B31" s="69" t="s">
        <v>89</v>
      </c>
      <c r="C31" s="70">
        <v>3</v>
      </c>
      <c r="D31" s="70" t="s">
        <v>74</v>
      </c>
      <c r="E31" s="70">
        <v>27</v>
      </c>
      <c r="F31" s="70">
        <v>18</v>
      </c>
      <c r="G31" s="70">
        <v>3</v>
      </c>
      <c r="H31" s="70">
        <v>6</v>
      </c>
      <c r="I31" s="70">
        <v>0</v>
      </c>
      <c r="J31" s="70">
        <v>2</v>
      </c>
      <c r="K31" s="70">
        <v>1</v>
      </c>
    </row>
    <row r="32" spans="1:11" ht="14.25">
      <c r="A32" s="88" t="s">
        <v>126</v>
      </c>
      <c r="B32" s="69" t="s">
        <v>90</v>
      </c>
      <c r="C32" s="70">
        <v>4</v>
      </c>
      <c r="D32" s="70" t="s">
        <v>78</v>
      </c>
      <c r="E32" s="70">
        <v>27</v>
      </c>
      <c r="F32" s="70">
        <v>9</v>
      </c>
      <c r="G32" s="70">
        <v>6</v>
      </c>
      <c r="H32" s="70">
        <v>12</v>
      </c>
      <c r="I32" s="70">
        <v>0</v>
      </c>
      <c r="J32" s="70">
        <v>1</v>
      </c>
      <c r="K32" s="70">
        <v>2</v>
      </c>
    </row>
    <row r="33" spans="1:11" ht="14.25">
      <c r="A33" s="88" t="s">
        <v>127</v>
      </c>
      <c r="B33" s="77" t="s">
        <v>57</v>
      </c>
      <c r="C33" s="68">
        <v>3</v>
      </c>
      <c r="D33" s="68" t="s">
        <v>78</v>
      </c>
      <c r="E33" s="68">
        <v>18</v>
      </c>
      <c r="F33" s="68">
        <v>9</v>
      </c>
      <c r="G33" s="68">
        <v>3</v>
      </c>
      <c r="H33" s="68">
        <v>6</v>
      </c>
      <c r="I33" s="68">
        <v>0</v>
      </c>
      <c r="J33" s="68">
        <v>1</v>
      </c>
      <c r="K33" s="68">
        <v>1</v>
      </c>
    </row>
    <row r="34" spans="1:11" ht="14.25">
      <c r="A34" s="88" t="s">
        <v>128</v>
      </c>
      <c r="B34" s="67" t="s">
        <v>91</v>
      </c>
      <c r="C34" s="68">
        <v>2</v>
      </c>
      <c r="D34" s="68" t="s">
        <v>78</v>
      </c>
      <c r="E34" s="68">
        <v>18</v>
      </c>
      <c r="F34" s="68">
        <v>0</v>
      </c>
      <c r="G34" s="68">
        <v>0</v>
      </c>
      <c r="H34" s="68">
        <v>18</v>
      </c>
      <c r="I34" s="68">
        <v>0</v>
      </c>
      <c r="J34" s="68">
        <v>0</v>
      </c>
      <c r="K34" s="68">
        <v>2</v>
      </c>
    </row>
    <row r="35" spans="1:11" ht="14.25">
      <c r="A35" s="88" t="s">
        <v>129</v>
      </c>
      <c r="B35" s="67" t="s">
        <v>92</v>
      </c>
      <c r="C35" s="68">
        <v>15</v>
      </c>
      <c r="D35" s="68" t="s">
        <v>74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</row>
    <row r="36" spans="1:11" ht="14.25">
      <c r="A36" s="89"/>
      <c r="B36" s="11" t="s">
        <v>7</v>
      </c>
      <c r="C36" s="12">
        <f>SUM(C31:C35)</f>
        <v>27</v>
      </c>
      <c r="D36" s="12">
        <v>2</v>
      </c>
      <c r="E36" s="12">
        <f aca="true" t="shared" si="2" ref="E36:K36">SUM(E31:E35)</f>
        <v>90</v>
      </c>
      <c r="F36" s="12">
        <f t="shared" si="2"/>
        <v>36</v>
      </c>
      <c r="G36" s="12">
        <f t="shared" si="2"/>
        <v>12</v>
      </c>
      <c r="H36" s="12">
        <f t="shared" si="2"/>
        <v>42</v>
      </c>
      <c r="I36" s="12">
        <f t="shared" si="2"/>
        <v>0</v>
      </c>
      <c r="J36" s="12">
        <f t="shared" si="2"/>
        <v>4</v>
      </c>
      <c r="K36" s="12">
        <f t="shared" si="2"/>
        <v>6</v>
      </c>
    </row>
    <row r="37" spans="1:11" ht="14.25">
      <c r="A37" s="89"/>
      <c r="B37" s="14" t="s">
        <v>16</v>
      </c>
      <c r="C37" s="12">
        <f aca="true" t="shared" si="3" ref="C37:H37">SUM(C36+C19+C11+C29)</f>
        <v>90</v>
      </c>
      <c r="D37" s="12">
        <f t="shared" si="3"/>
        <v>9</v>
      </c>
      <c r="E37" s="12">
        <f t="shared" si="3"/>
        <v>540</v>
      </c>
      <c r="F37" s="12">
        <f t="shared" si="3"/>
        <v>225</v>
      </c>
      <c r="G37" s="12">
        <f t="shared" si="3"/>
        <v>102</v>
      </c>
      <c r="H37" s="12">
        <f t="shared" si="3"/>
        <v>207</v>
      </c>
      <c r="I37" s="12">
        <v>6</v>
      </c>
      <c r="J37" s="12"/>
      <c r="K37" s="12"/>
    </row>
    <row r="38" spans="1:11" ht="14.25">
      <c r="A38" s="89"/>
      <c r="B38" s="15" t="s">
        <v>51</v>
      </c>
      <c r="C38" s="10"/>
      <c r="D38" s="10"/>
      <c r="E38" s="10"/>
      <c r="F38" s="16">
        <f>(F37/E37)*100</f>
        <v>41.66666666666667</v>
      </c>
      <c r="G38" s="16">
        <f>(G37/E37)*100</f>
        <v>18.88888888888889</v>
      </c>
      <c r="H38" s="16">
        <f>(H37/E37)*100</f>
        <v>38.333333333333336</v>
      </c>
      <c r="I38" s="16">
        <f>(I37/E37)*100</f>
        <v>1.1111111111111112</v>
      </c>
      <c r="J38" s="10"/>
      <c r="K38" s="13"/>
    </row>
    <row r="39" spans="1:2" ht="14.25">
      <c r="A39" s="95"/>
      <c r="B39" s="95"/>
    </row>
    <row r="40" spans="2:11" ht="14.25">
      <c r="B40" s="100" t="s">
        <v>72</v>
      </c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 ht="22.5">
      <c r="B41" s="98" t="s">
        <v>130</v>
      </c>
      <c r="C41" s="99">
        <v>1</v>
      </c>
      <c r="D41" s="99" t="s">
        <v>4</v>
      </c>
      <c r="E41" s="99">
        <v>9</v>
      </c>
      <c r="F41" s="99">
        <v>9</v>
      </c>
      <c r="G41" s="99">
        <v>0</v>
      </c>
      <c r="H41" s="99">
        <v>0</v>
      </c>
      <c r="I41" s="99">
        <v>0</v>
      </c>
      <c r="J41" s="99">
        <v>1</v>
      </c>
      <c r="K41" s="25">
        <v>0</v>
      </c>
    </row>
    <row r="42" spans="2:11" ht="14.25">
      <c r="B42" s="6" t="s">
        <v>93</v>
      </c>
      <c r="C42" s="25">
        <v>3</v>
      </c>
      <c r="D42" s="25" t="s">
        <v>4</v>
      </c>
      <c r="E42" s="25">
        <v>18</v>
      </c>
      <c r="F42" s="25">
        <v>9</v>
      </c>
      <c r="G42" s="25">
        <v>9</v>
      </c>
      <c r="H42" s="25">
        <v>0</v>
      </c>
      <c r="I42" s="25">
        <v>0</v>
      </c>
      <c r="J42" s="25">
        <v>1</v>
      </c>
      <c r="K42" s="25">
        <v>1</v>
      </c>
    </row>
    <row r="43" spans="2:11" ht="14.25">
      <c r="B43" s="13" t="s">
        <v>87</v>
      </c>
      <c r="C43" s="25">
        <v>2</v>
      </c>
      <c r="D43" s="25" t="s">
        <v>4</v>
      </c>
      <c r="E43" s="25">
        <v>18</v>
      </c>
      <c r="F43" s="25">
        <v>18</v>
      </c>
      <c r="G43" s="25">
        <v>0</v>
      </c>
      <c r="H43" s="25">
        <v>0</v>
      </c>
      <c r="I43" s="25">
        <v>0</v>
      </c>
      <c r="J43" s="25">
        <v>2</v>
      </c>
      <c r="K43" s="25">
        <v>0</v>
      </c>
    </row>
    <row r="44" spans="2:11" ht="14.25">
      <c r="B44" s="11" t="s">
        <v>7</v>
      </c>
      <c r="C44" s="25">
        <f aca="true" t="shared" si="4" ref="C44:I44">SUM(C41:C43)</f>
        <v>6</v>
      </c>
      <c r="D44" s="25">
        <f t="shared" si="4"/>
        <v>0</v>
      </c>
      <c r="E44" s="25">
        <f t="shared" si="4"/>
        <v>45</v>
      </c>
      <c r="F44" s="25">
        <f t="shared" si="4"/>
        <v>36</v>
      </c>
      <c r="G44" s="25">
        <f t="shared" si="4"/>
        <v>9</v>
      </c>
      <c r="H44" s="25">
        <f t="shared" si="4"/>
        <v>0</v>
      </c>
      <c r="I44" s="25">
        <f t="shared" si="4"/>
        <v>0</v>
      </c>
      <c r="J44" s="25"/>
      <c r="K44" s="25"/>
    </row>
    <row r="48" spans="2:11" ht="14.25">
      <c r="B48" s="92"/>
      <c r="C48" s="93"/>
      <c r="D48" s="93"/>
      <c r="E48" s="93"/>
      <c r="F48" s="93"/>
      <c r="G48" s="93"/>
      <c r="H48" s="93"/>
      <c r="I48" s="93"/>
      <c r="J48" s="93"/>
      <c r="K48" s="93"/>
    </row>
    <row r="49" spans="2:11" ht="14.25">
      <c r="B49" s="94"/>
      <c r="C49" s="93"/>
      <c r="D49" s="93"/>
      <c r="E49" s="93"/>
      <c r="F49" s="93"/>
      <c r="G49" s="93"/>
      <c r="H49" s="93"/>
      <c r="I49" s="93"/>
      <c r="J49" s="93"/>
      <c r="K49" s="93"/>
    </row>
    <row r="50" spans="6:10" ht="14.25">
      <c r="F50" s="28"/>
      <c r="G50" s="28"/>
      <c r="H50" s="28"/>
      <c r="I50" s="28"/>
      <c r="J50" s="28"/>
    </row>
    <row r="51" spans="6:10" ht="14.25">
      <c r="F51" s="28"/>
      <c r="G51" s="28"/>
      <c r="H51" s="28"/>
      <c r="I51" s="28"/>
      <c r="J51" s="28"/>
    </row>
    <row r="52" spans="6:10" ht="14.25">
      <c r="F52" s="28"/>
      <c r="G52" s="28"/>
      <c r="H52" s="28"/>
      <c r="I52" s="28"/>
      <c r="J52" s="28"/>
    </row>
    <row r="53" spans="2:10" ht="14.25">
      <c r="B53" s="28"/>
      <c r="C53" s="28"/>
      <c r="D53" s="28"/>
      <c r="E53" s="28"/>
      <c r="F53" s="28"/>
      <c r="G53" s="28"/>
      <c r="H53" s="28"/>
      <c r="I53" s="28"/>
      <c r="J53" s="28"/>
    </row>
    <row r="65" ht="14.25">
      <c r="E65" s="17"/>
    </row>
    <row r="66" spans="2:5" ht="15">
      <c r="B66" s="78"/>
      <c r="C66" s="38" t="s">
        <v>26</v>
      </c>
      <c r="D66" s="79" t="s">
        <v>43</v>
      </c>
      <c r="E66" s="28"/>
    </row>
    <row r="67" spans="2:5" ht="15">
      <c r="B67" s="39" t="s">
        <v>44</v>
      </c>
      <c r="C67" s="38">
        <f>SUM(C68:C70)</f>
        <v>30</v>
      </c>
      <c r="D67" s="83">
        <f>(C67/C37)*100</f>
        <v>33.33333333333333</v>
      </c>
      <c r="E67" s="28"/>
    </row>
    <row r="68" spans="2:5" ht="15">
      <c r="B68" s="41" t="s">
        <v>45</v>
      </c>
      <c r="C68" s="42">
        <v>9</v>
      </c>
      <c r="D68" s="80"/>
      <c r="E68" s="28"/>
    </row>
    <row r="69" spans="2:5" ht="15">
      <c r="B69" s="41" t="s">
        <v>46</v>
      </c>
      <c r="C69" s="42">
        <v>2</v>
      </c>
      <c r="D69" s="80"/>
      <c r="E69" s="28"/>
    </row>
    <row r="70" spans="2:5" ht="15">
      <c r="B70" s="41" t="s">
        <v>97</v>
      </c>
      <c r="C70" s="42">
        <v>19</v>
      </c>
      <c r="D70" s="80"/>
      <c r="E70" s="28"/>
    </row>
    <row r="71" spans="2:5" ht="15">
      <c r="B71" s="81" t="s">
        <v>48</v>
      </c>
      <c r="C71" s="82"/>
      <c r="D71" s="79"/>
      <c r="E71" s="28"/>
    </row>
    <row r="72" spans="2:5" ht="15">
      <c r="B72" s="78" t="s">
        <v>49</v>
      </c>
      <c r="C72" s="82">
        <v>84</v>
      </c>
      <c r="D72" s="82">
        <f>(C72/C37)*100</f>
        <v>93.33333333333333</v>
      </c>
      <c r="E72" s="28"/>
    </row>
    <row r="73" spans="2:5" ht="15">
      <c r="B73" s="78" t="s">
        <v>50</v>
      </c>
      <c r="C73" s="82">
        <v>6</v>
      </c>
      <c r="D73" s="82">
        <f>(C73/C37)*100</f>
        <v>6.666666666666667</v>
      </c>
      <c r="E73" s="28"/>
    </row>
    <row r="74" ht="14.25">
      <c r="E74" s="28"/>
    </row>
  </sheetData>
  <sheetProtection/>
  <mergeCells count="7">
    <mergeCell ref="B40:K40"/>
    <mergeCell ref="A1:K1"/>
    <mergeCell ref="A2:K2"/>
    <mergeCell ref="B30:K30"/>
    <mergeCell ref="B4:K4"/>
    <mergeCell ref="B12:K12"/>
    <mergeCell ref="B20:K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6">
      <selection activeCell="E51" sqref="E51"/>
    </sheetView>
  </sheetViews>
  <sheetFormatPr defaultColWidth="8.796875" defaultRowHeight="14.25"/>
  <cols>
    <col min="1" max="1" width="3.59765625" style="0" customWidth="1"/>
    <col min="2" max="2" width="37.09765625" style="17" customWidth="1"/>
    <col min="3" max="3" width="4.5" style="17" customWidth="1"/>
    <col min="4" max="4" width="3.8984375" style="17" customWidth="1"/>
    <col min="5" max="5" width="4.5" style="17" customWidth="1"/>
    <col min="6" max="6" width="3.69921875" style="17" customWidth="1"/>
    <col min="7" max="8" width="4" style="17" customWidth="1"/>
    <col min="9" max="10" width="3.69921875" style="17" customWidth="1"/>
    <col min="11" max="11" width="3.5" style="17" customWidth="1"/>
  </cols>
  <sheetData>
    <row r="1" spans="1:11" ht="14.25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58.5" customHeight="1">
      <c r="A2" s="104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87.75">
      <c r="A3" s="57" t="s">
        <v>104</v>
      </c>
      <c r="B3" s="55" t="s">
        <v>25</v>
      </c>
      <c r="C3" s="56" t="s">
        <v>26</v>
      </c>
      <c r="D3" s="57" t="s">
        <v>27</v>
      </c>
      <c r="E3" s="57" t="s">
        <v>28</v>
      </c>
      <c r="F3" s="58" t="s">
        <v>29</v>
      </c>
      <c r="G3" s="59" t="s">
        <v>30</v>
      </c>
      <c r="H3" s="59" t="s">
        <v>31</v>
      </c>
      <c r="I3" s="57" t="s">
        <v>32</v>
      </c>
      <c r="J3" s="58" t="s">
        <v>102</v>
      </c>
      <c r="K3" s="58" t="s">
        <v>103</v>
      </c>
    </row>
    <row r="4" spans="1:11" ht="12" customHeight="1">
      <c r="A4" s="89"/>
      <c r="B4" s="109" t="s">
        <v>33</v>
      </c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2" customHeight="1">
      <c r="A5" s="88" t="s">
        <v>105</v>
      </c>
      <c r="B5" s="6" t="s">
        <v>34</v>
      </c>
      <c r="C5" s="7">
        <v>2</v>
      </c>
      <c r="D5" s="7" t="s">
        <v>1</v>
      </c>
      <c r="E5" s="7">
        <v>18</v>
      </c>
      <c r="F5" s="7">
        <v>0</v>
      </c>
      <c r="G5" s="7">
        <v>0</v>
      </c>
      <c r="H5" s="7">
        <v>18</v>
      </c>
      <c r="I5" s="7">
        <v>0</v>
      </c>
      <c r="J5" s="7">
        <v>0</v>
      </c>
      <c r="K5" s="8">
        <v>2</v>
      </c>
    </row>
    <row r="6" spans="1:12" ht="12" customHeight="1">
      <c r="A6" s="88" t="s">
        <v>106</v>
      </c>
      <c r="B6" s="9" t="s">
        <v>0</v>
      </c>
      <c r="C6" s="10">
        <v>4</v>
      </c>
      <c r="D6" s="10" t="s">
        <v>1</v>
      </c>
      <c r="E6" s="10">
        <v>27</v>
      </c>
      <c r="F6" s="10">
        <v>9</v>
      </c>
      <c r="G6" s="10">
        <v>6</v>
      </c>
      <c r="H6" s="10">
        <v>12</v>
      </c>
      <c r="I6" s="10">
        <v>0</v>
      </c>
      <c r="J6" s="10">
        <v>1</v>
      </c>
      <c r="K6" s="10">
        <v>2</v>
      </c>
      <c r="L6" s="1"/>
    </row>
    <row r="7" spans="1:12" ht="12" customHeight="1">
      <c r="A7" s="88" t="s">
        <v>107</v>
      </c>
      <c r="B7" s="6" t="s">
        <v>2</v>
      </c>
      <c r="C7" s="10">
        <v>4</v>
      </c>
      <c r="D7" s="10" t="s">
        <v>1</v>
      </c>
      <c r="E7" s="10">
        <v>27</v>
      </c>
      <c r="F7" s="10">
        <v>9</v>
      </c>
      <c r="G7" s="10">
        <v>6</v>
      </c>
      <c r="H7" s="10">
        <v>12</v>
      </c>
      <c r="I7" s="10">
        <v>0</v>
      </c>
      <c r="J7" s="10">
        <v>1</v>
      </c>
      <c r="K7" s="10">
        <v>2</v>
      </c>
      <c r="L7" s="1"/>
    </row>
    <row r="8" spans="1:12" ht="12" customHeight="1">
      <c r="A8" s="88" t="s">
        <v>108</v>
      </c>
      <c r="B8" s="6" t="s">
        <v>3</v>
      </c>
      <c r="C8" s="10">
        <v>3</v>
      </c>
      <c r="D8" s="10" t="s">
        <v>4</v>
      </c>
      <c r="E8" s="10">
        <v>18</v>
      </c>
      <c r="F8" s="10">
        <v>9</v>
      </c>
      <c r="G8" s="10">
        <v>3</v>
      </c>
      <c r="H8" s="10">
        <v>6</v>
      </c>
      <c r="I8" s="10">
        <v>0</v>
      </c>
      <c r="J8" s="10">
        <v>1</v>
      </c>
      <c r="K8" s="10">
        <v>1</v>
      </c>
      <c r="L8" s="1"/>
    </row>
    <row r="9" spans="1:12" ht="12" customHeight="1">
      <c r="A9" s="88" t="s">
        <v>109</v>
      </c>
      <c r="B9" s="6" t="s">
        <v>58</v>
      </c>
      <c r="C9" s="10">
        <v>4</v>
      </c>
      <c r="D9" s="10" t="s">
        <v>4</v>
      </c>
      <c r="E9" s="10">
        <v>27</v>
      </c>
      <c r="F9" s="10">
        <v>9</v>
      </c>
      <c r="G9" s="10">
        <v>6</v>
      </c>
      <c r="H9" s="10">
        <v>12</v>
      </c>
      <c r="I9" s="10">
        <v>0</v>
      </c>
      <c r="J9" s="10">
        <v>1</v>
      </c>
      <c r="K9" s="10">
        <v>2</v>
      </c>
      <c r="L9" s="1"/>
    </row>
    <row r="10" spans="1:12" ht="12" customHeight="1">
      <c r="A10" s="88" t="s">
        <v>110</v>
      </c>
      <c r="B10" s="6" t="s">
        <v>35</v>
      </c>
      <c r="C10" s="10">
        <v>3</v>
      </c>
      <c r="D10" s="10" t="s">
        <v>4</v>
      </c>
      <c r="E10" s="10">
        <v>18</v>
      </c>
      <c r="F10" s="10">
        <v>9</v>
      </c>
      <c r="G10" s="10">
        <v>3</v>
      </c>
      <c r="H10" s="10">
        <v>6</v>
      </c>
      <c r="I10" s="10">
        <v>0</v>
      </c>
      <c r="J10" s="10">
        <v>1</v>
      </c>
      <c r="K10" s="10">
        <v>1</v>
      </c>
      <c r="L10" s="1"/>
    </row>
    <row r="11" spans="1:12" ht="12" customHeight="1">
      <c r="A11" s="75"/>
      <c r="B11" s="11" t="s">
        <v>7</v>
      </c>
      <c r="C11" s="12">
        <f>SUM(C5:C10)</f>
        <v>20</v>
      </c>
      <c r="D11" s="12">
        <f>COUNTIF(D5:D10,"e")</f>
        <v>3</v>
      </c>
      <c r="E11" s="12">
        <f aca="true" t="shared" si="0" ref="E11:K11">SUM(E5:E10)</f>
        <v>135</v>
      </c>
      <c r="F11" s="12">
        <f t="shared" si="0"/>
        <v>45</v>
      </c>
      <c r="G11" s="12">
        <f t="shared" si="0"/>
        <v>24</v>
      </c>
      <c r="H11" s="12">
        <f t="shared" si="0"/>
        <v>66</v>
      </c>
      <c r="I11" s="12">
        <f t="shared" si="0"/>
        <v>0</v>
      </c>
      <c r="J11" s="12">
        <f t="shared" si="0"/>
        <v>5</v>
      </c>
      <c r="K11" s="12">
        <f t="shared" si="0"/>
        <v>10</v>
      </c>
      <c r="L11" s="1"/>
    </row>
    <row r="12" spans="1:11" ht="12" customHeight="1">
      <c r="A12" s="89"/>
      <c r="B12" s="110" t="s">
        <v>36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2" ht="12" customHeight="1">
      <c r="A13" s="88" t="s">
        <v>111</v>
      </c>
      <c r="B13" s="53" t="s">
        <v>37</v>
      </c>
      <c r="C13" s="7">
        <v>4</v>
      </c>
      <c r="D13" s="7" t="s">
        <v>4</v>
      </c>
      <c r="E13" s="7">
        <v>27</v>
      </c>
      <c r="F13" s="7">
        <v>9</v>
      </c>
      <c r="G13" s="7">
        <v>9</v>
      </c>
      <c r="H13" s="7">
        <v>9</v>
      </c>
      <c r="I13" s="7">
        <v>0</v>
      </c>
      <c r="J13" s="7">
        <v>1</v>
      </c>
      <c r="K13" s="7">
        <v>2</v>
      </c>
      <c r="L13" s="1"/>
    </row>
    <row r="14" spans="1:12" ht="12" customHeight="1">
      <c r="A14" s="88" t="s">
        <v>112</v>
      </c>
      <c r="B14" s="6" t="s">
        <v>9</v>
      </c>
      <c r="C14" s="7">
        <v>4</v>
      </c>
      <c r="D14" s="7" t="s">
        <v>4</v>
      </c>
      <c r="E14" s="7">
        <v>27</v>
      </c>
      <c r="F14" s="7">
        <v>9</v>
      </c>
      <c r="G14" s="7">
        <v>6</v>
      </c>
      <c r="H14" s="7">
        <v>12</v>
      </c>
      <c r="I14" s="7">
        <v>0</v>
      </c>
      <c r="J14" s="7">
        <v>1</v>
      </c>
      <c r="K14" s="7">
        <v>2</v>
      </c>
      <c r="L14" s="1"/>
    </row>
    <row r="15" spans="1:12" ht="12" customHeight="1">
      <c r="A15" s="88" t="s">
        <v>113</v>
      </c>
      <c r="B15" s="6" t="s">
        <v>10</v>
      </c>
      <c r="C15" s="7">
        <v>3</v>
      </c>
      <c r="D15" s="7" t="s">
        <v>4</v>
      </c>
      <c r="E15" s="7">
        <v>18</v>
      </c>
      <c r="F15" s="7">
        <v>9</v>
      </c>
      <c r="G15" s="7">
        <v>3</v>
      </c>
      <c r="H15" s="7">
        <v>0</v>
      </c>
      <c r="I15" s="7">
        <v>6</v>
      </c>
      <c r="J15" s="7">
        <v>1</v>
      </c>
      <c r="K15" s="7">
        <v>1</v>
      </c>
      <c r="L15" s="1"/>
    </row>
    <row r="16" spans="1:12" ht="12" customHeight="1">
      <c r="A16" s="88" t="s">
        <v>114</v>
      </c>
      <c r="B16" s="53" t="s">
        <v>38</v>
      </c>
      <c r="C16" s="7">
        <v>3</v>
      </c>
      <c r="D16" s="7" t="s">
        <v>1</v>
      </c>
      <c r="E16" s="7">
        <v>27</v>
      </c>
      <c r="F16" s="7">
        <v>9</v>
      </c>
      <c r="G16" s="7">
        <v>6</v>
      </c>
      <c r="H16" s="7">
        <v>12</v>
      </c>
      <c r="I16" s="8">
        <v>0</v>
      </c>
      <c r="J16" s="7">
        <v>1</v>
      </c>
      <c r="K16" s="7">
        <v>2</v>
      </c>
      <c r="L16" s="1"/>
    </row>
    <row r="17" spans="1:12" s="4" customFormat="1" ht="12" customHeight="1">
      <c r="A17" s="88" t="s">
        <v>115</v>
      </c>
      <c r="B17" s="6" t="s">
        <v>70</v>
      </c>
      <c r="C17" s="7">
        <v>3</v>
      </c>
      <c r="D17" s="7" t="s">
        <v>4</v>
      </c>
      <c r="E17" s="7">
        <v>27</v>
      </c>
      <c r="F17" s="7">
        <v>9</v>
      </c>
      <c r="G17" s="7">
        <v>6</v>
      </c>
      <c r="H17" s="7">
        <v>12</v>
      </c>
      <c r="I17" s="36">
        <v>0</v>
      </c>
      <c r="J17" s="7">
        <v>1</v>
      </c>
      <c r="K17" s="7">
        <v>2</v>
      </c>
      <c r="L17" s="3"/>
    </row>
    <row r="18" spans="1:12" s="4" customFormat="1" ht="12" customHeight="1">
      <c r="A18" s="88" t="s">
        <v>116</v>
      </c>
      <c r="B18" s="6" t="s">
        <v>56</v>
      </c>
      <c r="C18" s="7">
        <v>3</v>
      </c>
      <c r="D18" s="7" t="s">
        <v>1</v>
      </c>
      <c r="E18" s="7">
        <v>27</v>
      </c>
      <c r="F18" s="7">
        <v>18</v>
      </c>
      <c r="G18" s="7">
        <v>3</v>
      </c>
      <c r="H18" s="7">
        <v>6</v>
      </c>
      <c r="I18" s="7">
        <v>0</v>
      </c>
      <c r="J18" s="7">
        <v>2</v>
      </c>
      <c r="K18" s="7">
        <v>1</v>
      </c>
      <c r="L18" s="3"/>
    </row>
    <row r="19" spans="1:12" ht="12" customHeight="1">
      <c r="A19" s="75"/>
      <c r="B19" s="84" t="s">
        <v>7</v>
      </c>
      <c r="C19" s="85">
        <f aca="true" t="shared" si="1" ref="C19:K19">SUM(C13:C18)</f>
        <v>20</v>
      </c>
      <c r="D19" s="85">
        <f>COUNTIF(D13:D18,"e")</f>
        <v>2</v>
      </c>
      <c r="E19" s="85">
        <f t="shared" si="1"/>
        <v>153</v>
      </c>
      <c r="F19" s="85">
        <f t="shared" si="1"/>
        <v>63</v>
      </c>
      <c r="G19" s="85">
        <f t="shared" si="1"/>
        <v>33</v>
      </c>
      <c r="H19" s="85">
        <f t="shared" si="1"/>
        <v>51</v>
      </c>
      <c r="I19" s="85">
        <f t="shared" si="1"/>
        <v>6</v>
      </c>
      <c r="J19" s="85">
        <f t="shared" si="1"/>
        <v>7</v>
      </c>
      <c r="K19" s="85">
        <f t="shared" si="1"/>
        <v>10</v>
      </c>
      <c r="L19" s="1"/>
    </row>
    <row r="20" spans="1:11" ht="12" customHeight="1">
      <c r="A20" s="75"/>
      <c r="B20" s="114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2" ht="12" customHeight="1">
      <c r="A21" s="88" t="s">
        <v>117</v>
      </c>
      <c r="B21" s="6" t="s">
        <v>5</v>
      </c>
      <c r="C21" s="7">
        <v>4</v>
      </c>
      <c r="D21" s="7" t="s">
        <v>1</v>
      </c>
      <c r="E21" s="7">
        <v>27</v>
      </c>
      <c r="F21" s="7">
        <v>18</v>
      </c>
      <c r="G21" s="7">
        <v>3</v>
      </c>
      <c r="H21" s="7">
        <v>6</v>
      </c>
      <c r="I21" s="7">
        <v>0</v>
      </c>
      <c r="J21" s="7">
        <v>2</v>
      </c>
      <c r="K21" s="7">
        <v>1</v>
      </c>
      <c r="L21" s="1"/>
    </row>
    <row r="22" spans="1:12" ht="12" customHeight="1">
      <c r="A22" s="88" t="s">
        <v>118</v>
      </c>
      <c r="B22" s="6" t="s">
        <v>11</v>
      </c>
      <c r="C22" s="7">
        <v>4</v>
      </c>
      <c r="D22" s="7" t="s">
        <v>1</v>
      </c>
      <c r="E22" s="7">
        <v>27</v>
      </c>
      <c r="F22" s="7">
        <v>9</v>
      </c>
      <c r="G22" s="7">
        <v>6</v>
      </c>
      <c r="H22" s="7">
        <v>12</v>
      </c>
      <c r="I22" s="7">
        <v>0</v>
      </c>
      <c r="J22" s="7">
        <v>1</v>
      </c>
      <c r="K22" s="7">
        <v>2</v>
      </c>
      <c r="L22" s="1"/>
    </row>
    <row r="23" spans="1:12" ht="12" customHeight="1">
      <c r="A23" s="88" t="s">
        <v>119</v>
      </c>
      <c r="B23" s="6" t="s">
        <v>12</v>
      </c>
      <c r="C23" s="7">
        <v>4</v>
      </c>
      <c r="D23" s="7" t="s">
        <v>1</v>
      </c>
      <c r="E23" s="7">
        <v>27</v>
      </c>
      <c r="F23" s="7">
        <v>9</v>
      </c>
      <c r="G23" s="7">
        <v>6</v>
      </c>
      <c r="H23" s="7">
        <v>12</v>
      </c>
      <c r="I23" s="7">
        <v>0</v>
      </c>
      <c r="J23" s="7">
        <v>1</v>
      </c>
      <c r="K23" s="7">
        <v>2</v>
      </c>
      <c r="L23" s="1"/>
    </row>
    <row r="24" spans="1:12" ht="12" customHeight="1">
      <c r="A24" s="88" t="s">
        <v>120</v>
      </c>
      <c r="B24" s="6" t="s">
        <v>60</v>
      </c>
      <c r="C24" s="7">
        <v>3</v>
      </c>
      <c r="D24" s="7" t="s">
        <v>4</v>
      </c>
      <c r="E24" s="7">
        <v>18</v>
      </c>
      <c r="F24" s="7">
        <v>9</v>
      </c>
      <c r="G24" s="7">
        <v>9</v>
      </c>
      <c r="H24" s="7">
        <v>0</v>
      </c>
      <c r="I24" s="7">
        <v>0</v>
      </c>
      <c r="J24" s="7">
        <v>1</v>
      </c>
      <c r="K24" s="7">
        <v>1</v>
      </c>
      <c r="L24" s="1"/>
    </row>
    <row r="25" spans="1:12" s="4" customFormat="1" ht="12" customHeight="1">
      <c r="A25" s="88" t="s">
        <v>121</v>
      </c>
      <c r="B25" s="6" t="s">
        <v>6</v>
      </c>
      <c r="C25" s="7">
        <v>1</v>
      </c>
      <c r="D25" s="7" t="s">
        <v>4</v>
      </c>
      <c r="E25" s="7">
        <v>9</v>
      </c>
      <c r="F25" s="7">
        <v>9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3"/>
    </row>
    <row r="26" spans="1:12" s="4" customFormat="1" ht="12" customHeight="1">
      <c r="A26" s="88" t="s">
        <v>122</v>
      </c>
      <c r="B26" s="6" t="s">
        <v>22</v>
      </c>
      <c r="C26" s="7">
        <v>2</v>
      </c>
      <c r="D26" s="7" t="s">
        <v>4</v>
      </c>
      <c r="E26" s="7">
        <v>18</v>
      </c>
      <c r="F26" s="7">
        <v>9</v>
      </c>
      <c r="G26" s="7">
        <v>3</v>
      </c>
      <c r="H26" s="7">
        <v>6</v>
      </c>
      <c r="I26" s="7">
        <v>0</v>
      </c>
      <c r="J26" s="7">
        <v>1</v>
      </c>
      <c r="K26" s="7">
        <v>1</v>
      </c>
      <c r="L26" s="3"/>
    </row>
    <row r="27" spans="1:12" s="4" customFormat="1" ht="12" customHeight="1">
      <c r="A27" s="88" t="s">
        <v>123</v>
      </c>
      <c r="B27" s="6" t="s">
        <v>13</v>
      </c>
      <c r="C27" s="7">
        <v>2</v>
      </c>
      <c r="D27" s="7" t="s">
        <v>4</v>
      </c>
      <c r="E27" s="7">
        <v>18</v>
      </c>
      <c r="F27" s="7">
        <v>0</v>
      </c>
      <c r="G27" s="7">
        <v>0</v>
      </c>
      <c r="H27" s="7">
        <v>18</v>
      </c>
      <c r="I27" s="7">
        <v>0</v>
      </c>
      <c r="J27" s="7">
        <v>0</v>
      </c>
      <c r="K27" s="7">
        <v>2</v>
      </c>
      <c r="L27" s="3"/>
    </row>
    <row r="28" spans="1:12" ht="12" customHeight="1">
      <c r="A28" s="89"/>
      <c r="B28" s="84" t="s">
        <v>7</v>
      </c>
      <c r="C28" s="85">
        <f aca="true" t="shared" si="2" ref="C28:K28">SUM(C20:C27)</f>
        <v>20</v>
      </c>
      <c r="D28" s="85">
        <f>COUNTIF(D21:D27,"e")</f>
        <v>3</v>
      </c>
      <c r="E28" s="85">
        <f t="shared" si="2"/>
        <v>144</v>
      </c>
      <c r="F28" s="85">
        <f t="shared" si="2"/>
        <v>63</v>
      </c>
      <c r="G28" s="85">
        <f t="shared" si="2"/>
        <v>27</v>
      </c>
      <c r="H28" s="85">
        <f t="shared" si="2"/>
        <v>54</v>
      </c>
      <c r="I28" s="85">
        <f t="shared" si="2"/>
        <v>0</v>
      </c>
      <c r="J28" s="85">
        <f t="shared" si="2"/>
        <v>7</v>
      </c>
      <c r="K28" s="85">
        <f t="shared" si="2"/>
        <v>9</v>
      </c>
      <c r="L28" s="1"/>
    </row>
    <row r="29" spans="1:11" ht="12" customHeight="1">
      <c r="A29" s="89"/>
      <c r="B29" s="114" t="s">
        <v>42</v>
      </c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2" ht="12" customHeight="1">
      <c r="A30" s="88" t="s">
        <v>124</v>
      </c>
      <c r="B30" s="6" t="s">
        <v>39</v>
      </c>
      <c r="C30" s="7">
        <v>4</v>
      </c>
      <c r="D30" s="7" t="s">
        <v>1</v>
      </c>
      <c r="E30" s="7">
        <v>27</v>
      </c>
      <c r="F30" s="7">
        <v>18</v>
      </c>
      <c r="G30" s="7">
        <v>3</v>
      </c>
      <c r="H30" s="7">
        <v>6</v>
      </c>
      <c r="I30" s="7">
        <v>0</v>
      </c>
      <c r="J30" s="7">
        <v>2</v>
      </c>
      <c r="K30" s="7">
        <v>1</v>
      </c>
      <c r="L30" s="1"/>
    </row>
    <row r="31" spans="1:12" ht="12" customHeight="1">
      <c r="A31" s="88" t="s">
        <v>125</v>
      </c>
      <c r="B31" s="53" t="s">
        <v>21</v>
      </c>
      <c r="C31" s="7">
        <v>4</v>
      </c>
      <c r="D31" s="7" t="s">
        <v>1</v>
      </c>
      <c r="E31" s="7">
        <v>27</v>
      </c>
      <c r="F31" s="7">
        <v>9</v>
      </c>
      <c r="G31" s="7">
        <v>6</v>
      </c>
      <c r="H31" s="7">
        <v>12</v>
      </c>
      <c r="I31" s="7">
        <v>0</v>
      </c>
      <c r="J31" s="7">
        <v>1</v>
      </c>
      <c r="K31" s="7">
        <v>2</v>
      </c>
      <c r="L31" s="1"/>
    </row>
    <row r="32" spans="1:12" ht="12" customHeight="1">
      <c r="A32" s="88" t="s">
        <v>126</v>
      </c>
      <c r="B32" s="6" t="s">
        <v>40</v>
      </c>
      <c r="C32" s="7">
        <v>2</v>
      </c>
      <c r="D32" s="7" t="s">
        <v>4</v>
      </c>
      <c r="E32" s="7">
        <v>18</v>
      </c>
      <c r="F32" s="7">
        <v>18</v>
      </c>
      <c r="G32" s="7">
        <v>0</v>
      </c>
      <c r="H32" s="7">
        <v>0</v>
      </c>
      <c r="I32" s="7">
        <v>0</v>
      </c>
      <c r="J32" s="7">
        <v>2</v>
      </c>
      <c r="K32" s="7">
        <v>0</v>
      </c>
      <c r="L32" s="1"/>
    </row>
    <row r="33" spans="1:12" s="4" customFormat="1" ht="12" customHeight="1">
      <c r="A33" s="88" t="s">
        <v>127</v>
      </c>
      <c r="B33" s="6" t="s">
        <v>57</v>
      </c>
      <c r="C33" s="7">
        <v>3</v>
      </c>
      <c r="D33" s="7" t="s">
        <v>4</v>
      </c>
      <c r="E33" s="7">
        <v>18</v>
      </c>
      <c r="F33" s="7">
        <v>9</v>
      </c>
      <c r="G33" s="7">
        <v>3</v>
      </c>
      <c r="H33" s="7">
        <v>6</v>
      </c>
      <c r="I33" s="7">
        <v>0</v>
      </c>
      <c r="J33" s="7">
        <v>1</v>
      </c>
      <c r="K33" s="7">
        <v>1</v>
      </c>
      <c r="L33" s="3"/>
    </row>
    <row r="34" spans="1:12" s="4" customFormat="1" ht="12" customHeight="1">
      <c r="A34" s="88" t="s">
        <v>128</v>
      </c>
      <c r="B34" s="6" t="s">
        <v>14</v>
      </c>
      <c r="C34" s="7">
        <v>2</v>
      </c>
      <c r="D34" s="7" t="s">
        <v>4</v>
      </c>
      <c r="E34" s="7">
        <v>18</v>
      </c>
      <c r="F34" s="7">
        <v>0</v>
      </c>
      <c r="G34" s="7">
        <v>0</v>
      </c>
      <c r="H34" s="7">
        <v>18</v>
      </c>
      <c r="I34" s="7">
        <f>F34/7</f>
        <v>0</v>
      </c>
      <c r="J34" s="7">
        <v>0</v>
      </c>
      <c r="K34" s="7">
        <v>2</v>
      </c>
      <c r="L34" s="3"/>
    </row>
    <row r="35" spans="1:12" s="4" customFormat="1" ht="12" customHeight="1">
      <c r="A35" s="88" t="s">
        <v>129</v>
      </c>
      <c r="B35" s="6" t="s">
        <v>15</v>
      </c>
      <c r="C35" s="7">
        <v>15</v>
      </c>
      <c r="D35" s="7" t="s">
        <v>1</v>
      </c>
      <c r="E35" s="7">
        <v>0</v>
      </c>
      <c r="F35" s="7">
        <v>0</v>
      </c>
      <c r="G35" s="7">
        <v>0</v>
      </c>
      <c r="H35" s="7">
        <v>0</v>
      </c>
      <c r="I35" s="7">
        <f>F35/7</f>
        <v>0</v>
      </c>
      <c r="J35" s="7">
        <v>0</v>
      </c>
      <c r="K35" s="7">
        <v>0</v>
      </c>
      <c r="L35" s="3"/>
    </row>
    <row r="36" spans="1:12" ht="12" customHeight="1">
      <c r="A36" s="89"/>
      <c r="B36" s="11" t="s">
        <v>7</v>
      </c>
      <c r="C36" s="12">
        <f>SUM(C30:C35)</f>
        <v>30</v>
      </c>
      <c r="D36" s="12">
        <f>COUNTIF(D30:D35,"e")</f>
        <v>3</v>
      </c>
      <c r="E36" s="12">
        <f aca="true" t="shared" si="3" ref="E36:K36">SUM(E30:E35)</f>
        <v>108</v>
      </c>
      <c r="F36" s="12">
        <f t="shared" si="3"/>
        <v>54</v>
      </c>
      <c r="G36" s="12">
        <f t="shared" si="3"/>
        <v>12</v>
      </c>
      <c r="H36" s="12">
        <f t="shared" si="3"/>
        <v>42</v>
      </c>
      <c r="I36" s="12">
        <f t="shared" si="3"/>
        <v>0</v>
      </c>
      <c r="J36" s="12">
        <f t="shared" si="3"/>
        <v>6</v>
      </c>
      <c r="K36" s="12">
        <f t="shared" si="3"/>
        <v>6</v>
      </c>
      <c r="L36" s="1"/>
    </row>
    <row r="37" spans="1:12" ht="12" customHeight="1">
      <c r="A37" s="89"/>
      <c r="B37" s="14" t="s">
        <v>16</v>
      </c>
      <c r="C37" s="12">
        <f aca="true" t="shared" si="4" ref="C37:I37">SUM(C36+C19+C11+C28)</f>
        <v>90</v>
      </c>
      <c r="D37" s="12">
        <f t="shared" si="4"/>
        <v>11</v>
      </c>
      <c r="E37" s="12">
        <f t="shared" si="4"/>
        <v>540</v>
      </c>
      <c r="F37" s="12">
        <f t="shared" si="4"/>
        <v>225</v>
      </c>
      <c r="G37" s="12">
        <f t="shared" si="4"/>
        <v>96</v>
      </c>
      <c r="H37" s="12">
        <f t="shared" si="4"/>
        <v>213</v>
      </c>
      <c r="I37" s="12">
        <f t="shared" si="4"/>
        <v>6</v>
      </c>
      <c r="J37" s="12"/>
      <c r="K37" s="12"/>
      <c r="L37" s="1"/>
    </row>
    <row r="38" spans="1:11" ht="12" customHeight="1">
      <c r="A38" s="89"/>
      <c r="B38" s="15" t="s">
        <v>51</v>
      </c>
      <c r="C38" s="10"/>
      <c r="D38" s="10"/>
      <c r="E38" s="10"/>
      <c r="F38" s="16">
        <f>(F37/E37)*100</f>
        <v>41.66666666666667</v>
      </c>
      <c r="G38" s="16">
        <f>(G37/E37)*100</f>
        <v>17.77777777777778</v>
      </c>
      <c r="H38" s="16">
        <f>(H37/E37)*100</f>
        <v>39.44444444444444</v>
      </c>
      <c r="I38" s="16">
        <f>(I37/E37)*100</f>
        <v>1.1111111111111112</v>
      </c>
      <c r="J38" s="10"/>
      <c r="K38" s="13"/>
    </row>
    <row r="39" ht="12" customHeight="1">
      <c r="G39" s="24"/>
    </row>
    <row r="40" ht="12" customHeight="1"/>
    <row r="41" spans="2:11" ht="12" customHeight="1">
      <c r="B41" s="111" t="s">
        <v>72</v>
      </c>
      <c r="C41" s="112"/>
      <c r="D41" s="112"/>
      <c r="E41" s="112"/>
      <c r="F41" s="112"/>
      <c r="G41" s="112"/>
      <c r="H41" s="112"/>
      <c r="I41" s="112"/>
      <c r="J41" s="112"/>
      <c r="K41" s="113"/>
    </row>
    <row r="42" spans="2:11" ht="22.5" customHeight="1">
      <c r="B42" s="98" t="s">
        <v>130</v>
      </c>
      <c r="C42" s="99">
        <v>1</v>
      </c>
      <c r="D42" s="99" t="s">
        <v>4</v>
      </c>
      <c r="E42" s="99">
        <v>9</v>
      </c>
      <c r="F42" s="99">
        <v>9</v>
      </c>
      <c r="G42" s="99">
        <v>0</v>
      </c>
      <c r="H42" s="99">
        <v>0</v>
      </c>
      <c r="I42" s="10">
        <v>0</v>
      </c>
      <c r="J42" s="99">
        <v>1</v>
      </c>
      <c r="K42" s="25">
        <v>0</v>
      </c>
    </row>
    <row r="43" spans="2:11" ht="12" customHeight="1">
      <c r="B43" s="6" t="s">
        <v>60</v>
      </c>
      <c r="C43" s="25">
        <v>3</v>
      </c>
      <c r="D43" s="25" t="s">
        <v>4</v>
      </c>
      <c r="E43" s="25">
        <v>18</v>
      </c>
      <c r="F43" s="25">
        <v>9</v>
      </c>
      <c r="G43" s="25">
        <v>9</v>
      </c>
      <c r="H43" s="25">
        <v>0</v>
      </c>
      <c r="I43" s="97">
        <v>0</v>
      </c>
      <c r="J43" s="25">
        <v>1</v>
      </c>
      <c r="K43" s="25">
        <v>1</v>
      </c>
    </row>
    <row r="44" spans="2:11" ht="12.75" customHeight="1">
      <c r="B44" s="13" t="s">
        <v>40</v>
      </c>
      <c r="C44" s="25">
        <v>2</v>
      </c>
      <c r="D44" s="25" t="s">
        <v>4</v>
      </c>
      <c r="E44" s="25">
        <v>18</v>
      </c>
      <c r="F44" s="25">
        <v>18</v>
      </c>
      <c r="G44" s="25">
        <v>0</v>
      </c>
      <c r="H44" s="25">
        <v>0</v>
      </c>
      <c r="I44" s="10">
        <v>0</v>
      </c>
      <c r="J44" s="25">
        <v>2</v>
      </c>
      <c r="K44" s="25">
        <v>0</v>
      </c>
    </row>
    <row r="45" spans="2:11" ht="12" customHeight="1">
      <c r="B45" s="11" t="s">
        <v>7</v>
      </c>
      <c r="C45" s="25">
        <f aca="true" t="shared" si="5" ref="C45:H45">SUM(C41:C44)</f>
        <v>6</v>
      </c>
      <c r="D45" s="25">
        <f t="shared" si="5"/>
        <v>0</v>
      </c>
      <c r="E45" s="25">
        <f t="shared" si="5"/>
        <v>45</v>
      </c>
      <c r="F45" s="25">
        <f t="shared" si="5"/>
        <v>36</v>
      </c>
      <c r="G45" s="25">
        <f t="shared" si="5"/>
        <v>9</v>
      </c>
      <c r="H45" s="25">
        <f t="shared" si="5"/>
        <v>0</v>
      </c>
      <c r="I45" s="97">
        <v>0</v>
      </c>
      <c r="J45" s="25"/>
      <c r="K45" s="25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65" spans="2:4" ht="14.25">
      <c r="B65" s="18"/>
      <c r="C65" s="43" t="s">
        <v>26</v>
      </c>
      <c r="D65" s="5" t="s">
        <v>43</v>
      </c>
    </row>
    <row r="66" spans="2:4" ht="14.25">
      <c r="B66" s="44" t="s">
        <v>44</v>
      </c>
      <c r="C66" s="43">
        <f>SUM(C67:C69)</f>
        <v>30</v>
      </c>
      <c r="D66" s="45">
        <f>(C66/C37)*100</f>
        <v>33.33333333333333</v>
      </c>
    </row>
    <row r="67" spans="2:4" ht="14.25">
      <c r="B67" s="46" t="s">
        <v>45</v>
      </c>
      <c r="C67" s="47">
        <v>9</v>
      </c>
      <c r="D67" s="19"/>
    </row>
    <row r="68" spans="2:4" ht="14.25">
      <c r="B68" s="46" t="s">
        <v>46</v>
      </c>
      <c r="C68" s="47">
        <v>2</v>
      </c>
      <c r="D68" s="19"/>
    </row>
    <row r="69" spans="2:4" ht="14.25">
      <c r="B69" s="46" t="s">
        <v>47</v>
      </c>
      <c r="C69" s="47">
        <v>19</v>
      </c>
      <c r="D69" s="19"/>
    </row>
    <row r="70" spans="2:4" ht="14.25">
      <c r="B70" s="20"/>
      <c r="C70" s="21"/>
      <c r="D70" s="19"/>
    </row>
    <row r="71" spans="2:4" ht="14.25">
      <c r="B71" s="18"/>
      <c r="C71" s="21"/>
      <c r="D71" s="19"/>
    </row>
    <row r="72" spans="2:4" ht="14.25">
      <c r="B72" s="22" t="s">
        <v>48</v>
      </c>
      <c r="C72" s="23"/>
      <c r="D72" s="5"/>
    </row>
    <row r="73" spans="2:4" ht="14.25">
      <c r="B73" s="22" t="s">
        <v>49</v>
      </c>
      <c r="C73" s="23">
        <v>84</v>
      </c>
      <c r="D73" s="23">
        <f>(C73/C37)*100</f>
        <v>93.33333333333333</v>
      </c>
    </row>
    <row r="74" spans="2:4" ht="14.25">
      <c r="B74" s="22" t="s">
        <v>50</v>
      </c>
      <c r="C74" s="23">
        <v>6</v>
      </c>
      <c r="D74" s="23">
        <f>(C74/C37)*100</f>
        <v>6.666666666666667</v>
      </c>
    </row>
  </sheetData>
  <sheetProtection selectLockedCells="1" selectUnlockedCells="1"/>
  <mergeCells count="7">
    <mergeCell ref="B41:K41"/>
    <mergeCell ref="A1:K1"/>
    <mergeCell ref="A2:K2"/>
    <mergeCell ref="B20:K20"/>
    <mergeCell ref="B29:K29"/>
    <mergeCell ref="B4:K4"/>
    <mergeCell ref="B12:K12"/>
  </mergeCells>
  <printOptions/>
  <pageMargins left="0.7086614173228347" right="0.7086614173228347" top="0.7480314960629921" bottom="0.748031496062992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zoomScalePageLayoutView="0" workbookViewId="0" topLeftCell="A29">
      <selection activeCell="A1" sqref="A1:K46"/>
    </sheetView>
  </sheetViews>
  <sheetFormatPr defaultColWidth="8.796875" defaultRowHeight="14.25"/>
  <cols>
    <col min="1" max="1" width="4.09765625" style="0" customWidth="1"/>
    <col min="2" max="2" width="33" style="1" customWidth="1"/>
    <col min="3" max="3" width="4.69921875" style="1" customWidth="1"/>
    <col min="4" max="4" width="4.59765625" style="1" customWidth="1"/>
    <col min="5" max="5" width="4.69921875" style="1" customWidth="1"/>
    <col min="6" max="6" width="4.59765625" style="1" customWidth="1"/>
    <col min="7" max="7" width="4.69921875" style="1" customWidth="1"/>
    <col min="8" max="8" width="4.19921875" style="1" customWidth="1"/>
    <col min="9" max="9" width="4.3984375" style="1" customWidth="1"/>
    <col min="10" max="10" width="4.59765625" style="1" customWidth="1"/>
    <col min="11" max="11" width="5" style="1" customWidth="1"/>
  </cols>
  <sheetData>
    <row r="1" spans="1:11" ht="14.25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60.75" customHeight="1">
      <c r="A2" s="104" t="s">
        <v>138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88.5">
      <c r="A3" s="57" t="s">
        <v>104</v>
      </c>
      <c r="B3" s="48" t="s">
        <v>25</v>
      </c>
      <c r="C3" s="49" t="s">
        <v>26</v>
      </c>
      <c r="D3" s="50" t="s">
        <v>27</v>
      </c>
      <c r="E3" s="50" t="s">
        <v>28</v>
      </c>
      <c r="F3" s="51" t="s">
        <v>29</v>
      </c>
      <c r="G3" s="52" t="s">
        <v>30</v>
      </c>
      <c r="H3" s="52" t="s">
        <v>31</v>
      </c>
      <c r="I3" s="50" t="s">
        <v>32</v>
      </c>
      <c r="J3" s="58" t="s">
        <v>102</v>
      </c>
      <c r="K3" s="58" t="s">
        <v>103</v>
      </c>
    </row>
    <row r="4" spans="1:11" ht="12" customHeight="1">
      <c r="A4" s="89"/>
      <c r="B4" s="116" t="s">
        <v>33</v>
      </c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2" customHeight="1">
      <c r="A5" s="88" t="s">
        <v>105</v>
      </c>
      <c r="B5" s="6" t="s">
        <v>34</v>
      </c>
      <c r="C5" s="35">
        <v>2</v>
      </c>
      <c r="D5" s="35" t="s">
        <v>1</v>
      </c>
      <c r="E5" s="35">
        <v>18</v>
      </c>
      <c r="F5" s="35">
        <v>0</v>
      </c>
      <c r="G5" s="35">
        <v>0</v>
      </c>
      <c r="H5" s="35">
        <v>18</v>
      </c>
      <c r="I5" s="35">
        <v>0</v>
      </c>
      <c r="J5" s="35">
        <v>0</v>
      </c>
      <c r="K5" s="36">
        <v>2</v>
      </c>
    </row>
    <row r="6" spans="1:11" ht="12" customHeight="1">
      <c r="A6" s="88" t="s">
        <v>106</v>
      </c>
      <c r="B6" s="9" t="s">
        <v>0</v>
      </c>
      <c r="C6" s="35">
        <v>4</v>
      </c>
      <c r="D6" s="35" t="s">
        <v>1</v>
      </c>
      <c r="E6" s="35">
        <v>27</v>
      </c>
      <c r="F6" s="35">
        <v>9</v>
      </c>
      <c r="G6" s="35">
        <v>6</v>
      </c>
      <c r="H6" s="35">
        <v>12</v>
      </c>
      <c r="I6" s="35">
        <v>0</v>
      </c>
      <c r="J6" s="35">
        <v>1</v>
      </c>
      <c r="K6" s="35">
        <v>2</v>
      </c>
    </row>
    <row r="7" spans="1:11" ht="12" customHeight="1">
      <c r="A7" s="88" t="s">
        <v>107</v>
      </c>
      <c r="B7" s="6" t="s">
        <v>2</v>
      </c>
      <c r="C7" s="35">
        <v>4</v>
      </c>
      <c r="D7" s="35" t="s">
        <v>1</v>
      </c>
      <c r="E7" s="35">
        <v>27</v>
      </c>
      <c r="F7" s="35">
        <v>9</v>
      </c>
      <c r="G7" s="35">
        <v>6</v>
      </c>
      <c r="H7" s="35">
        <v>12</v>
      </c>
      <c r="I7" s="35">
        <v>0</v>
      </c>
      <c r="J7" s="35">
        <v>1</v>
      </c>
      <c r="K7" s="35">
        <v>2</v>
      </c>
    </row>
    <row r="8" spans="1:11" ht="12" customHeight="1">
      <c r="A8" s="88" t="s">
        <v>108</v>
      </c>
      <c r="B8" s="6" t="s">
        <v>3</v>
      </c>
      <c r="C8" s="35">
        <v>3</v>
      </c>
      <c r="D8" s="35" t="s">
        <v>4</v>
      </c>
      <c r="E8" s="35">
        <v>18</v>
      </c>
      <c r="F8" s="35">
        <v>9</v>
      </c>
      <c r="G8" s="35">
        <v>3</v>
      </c>
      <c r="H8" s="35">
        <v>6</v>
      </c>
      <c r="I8" s="35">
        <v>0</v>
      </c>
      <c r="J8" s="35">
        <v>1</v>
      </c>
      <c r="K8" s="35">
        <v>1</v>
      </c>
    </row>
    <row r="9" spans="1:11" ht="12" customHeight="1">
      <c r="A9" s="88" t="s">
        <v>109</v>
      </c>
      <c r="B9" s="6" t="s">
        <v>58</v>
      </c>
      <c r="C9" s="35">
        <v>4</v>
      </c>
      <c r="D9" s="35" t="s">
        <v>4</v>
      </c>
      <c r="E9" s="35">
        <v>27</v>
      </c>
      <c r="F9" s="35">
        <v>9</v>
      </c>
      <c r="G9" s="35">
        <v>6</v>
      </c>
      <c r="H9" s="35">
        <v>12</v>
      </c>
      <c r="I9" s="35">
        <v>0</v>
      </c>
      <c r="J9" s="35">
        <v>1</v>
      </c>
      <c r="K9" s="35">
        <v>2</v>
      </c>
    </row>
    <row r="10" spans="1:11" ht="12" customHeight="1">
      <c r="A10" s="88" t="s">
        <v>110</v>
      </c>
      <c r="B10" s="6" t="s">
        <v>35</v>
      </c>
      <c r="C10" s="35">
        <v>3</v>
      </c>
      <c r="D10" s="35" t="s">
        <v>4</v>
      </c>
      <c r="E10" s="35">
        <v>18</v>
      </c>
      <c r="F10" s="35">
        <v>9</v>
      </c>
      <c r="G10" s="35">
        <v>3</v>
      </c>
      <c r="H10" s="35">
        <v>6</v>
      </c>
      <c r="I10" s="35">
        <v>0</v>
      </c>
      <c r="J10" s="35">
        <v>1</v>
      </c>
      <c r="K10" s="35">
        <v>1</v>
      </c>
    </row>
    <row r="11" spans="1:11" ht="12" customHeight="1">
      <c r="A11" s="75"/>
      <c r="B11" s="11" t="s">
        <v>7</v>
      </c>
      <c r="C11" s="60">
        <f>SUM(C5:C10)</f>
        <v>20</v>
      </c>
      <c r="D11" s="60">
        <f>COUNTIF(D5:D10,"e")</f>
        <v>3</v>
      </c>
      <c r="E11" s="60">
        <f aca="true" t="shared" si="0" ref="E11:K11">SUM(E5:E10)</f>
        <v>135</v>
      </c>
      <c r="F11" s="60">
        <f t="shared" si="0"/>
        <v>45</v>
      </c>
      <c r="G11" s="60">
        <f t="shared" si="0"/>
        <v>24</v>
      </c>
      <c r="H11" s="60">
        <f t="shared" si="0"/>
        <v>66</v>
      </c>
      <c r="I11" s="60">
        <f t="shared" si="0"/>
        <v>0</v>
      </c>
      <c r="J11" s="60">
        <f t="shared" si="0"/>
        <v>5</v>
      </c>
      <c r="K11" s="60">
        <f t="shared" si="0"/>
        <v>10</v>
      </c>
    </row>
    <row r="12" spans="1:11" ht="12" customHeight="1">
      <c r="A12" s="89"/>
      <c r="B12" s="110" t="s">
        <v>36</v>
      </c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12" customHeight="1">
      <c r="A13" s="88" t="s">
        <v>111</v>
      </c>
      <c r="B13" s="53" t="s">
        <v>8</v>
      </c>
      <c r="C13" s="25">
        <v>4</v>
      </c>
      <c r="D13" s="25" t="s">
        <v>4</v>
      </c>
      <c r="E13" s="25">
        <v>27</v>
      </c>
      <c r="F13" s="25">
        <v>9</v>
      </c>
      <c r="G13" s="25">
        <v>6</v>
      </c>
      <c r="H13" s="25">
        <v>12</v>
      </c>
      <c r="I13" s="25">
        <v>0</v>
      </c>
      <c r="J13" s="25">
        <v>1</v>
      </c>
      <c r="K13" s="25">
        <v>2</v>
      </c>
    </row>
    <row r="14" spans="1:11" ht="12" customHeight="1">
      <c r="A14" s="88" t="s">
        <v>112</v>
      </c>
      <c r="B14" s="6" t="s">
        <v>9</v>
      </c>
      <c r="C14" s="35">
        <v>4</v>
      </c>
      <c r="D14" s="35" t="s">
        <v>4</v>
      </c>
      <c r="E14" s="35">
        <v>27</v>
      </c>
      <c r="F14" s="35">
        <v>9</v>
      </c>
      <c r="G14" s="35">
        <v>6</v>
      </c>
      <c r="H14" s="35">
        <v>12</v>
      </c>
      <c r="I14" s="35">
        <v>0</v>
      </c>
      <c r="J14" s="35">
        <v>1</v>
      </c>
      <c r="K14" s="35">
        <v>2</v>
      </c>
    </row>
    <row r="15" spans="1:11" ht="12" customHeight="1">
      <c r="A15" s="88" t="s">
        <v>113</v>
      </c>
      <c r="B15" s="6" t="s">
        <v>10</v>
      </c>
      <c r="C15" s="35">
        <v>3</v>
      </c>
      <c r="D15" s="35" t="s">
        <v>4</v>
      </c>
      <c r="E15" s="35">
        <v>18</v>
      </c>
      <c r="F15" s="35">
        <v>9</v>
      </c>
      <c r="G15" s="35">
        <v>3</v>
      </c>
      <c r="H15" s="35">
        <v>0</v>
      </c>
      <c r="I15" s="35">
        <v>6</v>
      </c>
      <c r="J15" s="35">
        <v>1</v>
      </c>
      <c r="K15" s="35">
        <v>1</v>
      </c>
    </row>
    <row r="16" spans="1:11" ht="12" customHeight="1">
      <c r="A16" s="88" t="s">
        <v>114</v>
      </c>
      <c r="B16" s="86" t="s">
        <v>24</v>
      </c>
      <c r="C16" s="35">
        <v>4</v>
      </c>
      <c r="D16" s="35" t="s">
        <v>1</v>
      </c>
      <c r="E16" s="35">
        <v>27</v>
      </c>
      <c r="F16" s="35">
        <v>9</v>
      </c>
      <c r="G16" s="35">
        <v>9</v>
      </c>
      <c r="H16" s="35">
        <v>9</v>
      </c>
      <c r="I16" s="35">
        <v>0</v>
      </c>
      <c r="J16" s="35">
        <v>1</v>
      </c>
      <c r="K16" s="35">
        <v>2</v>
      </c>
    </row>
    <row r="17" spans="1:11" ht="12" customHeight="1">
      <c r="A17" s="88" t="s">
        <v>115</v>
      </c>
      <c r="B17" s="87" t="s">
        <v>54</v>
      </c>
      <c r="C17" s="35">
        <v>2</v>
      </c>
      <c r="D17" s="35" t="s">
        <v>4</v>
      </c>
      <c r="E17" s="35">
        <v>18</v>
      </c>
      <c r="F17" s="35">
        <v>9</v>
      </c>
      <c r="G17" s="35">
        <v>3</v>
      </c>
      <c r="H17" s="35">
        <v>0</v>
      </c>
      <c r="I17" s="35">
        <v>6</v>
      </c>
      <c r="J17" s="35">
        <v>1</v>
      </c>
      <c r="K17" s="35">
        <v>1</v>
      </c>
    </row>
    <row r="18" spans="1:11" ht="12" customHeight="1">
      <c r="A18" s="88" t="s">
        <v>116</v>
      </c>
      <c r="B18" s="6" t="s">
        <v>56</v>
      </c>
      <c r="C18" s="35">
        <v>3</v>
      </c>
      <c r="D18" s="35" t="s">
        <v>1</v>
      </c>
      <c r="E18" s="35">
        <v>27</v>
      </c>
      <c r="F18" s="35">
        <v>18</v>
      </c>
      <c r="G18" s="35">
        <v>3</v>
      </c>
      <c r="H18" s="35">
        <v>6</v>
      </c>
      <c r="I18" s="35">
        <v>0</v>
      </c>
      <c r="J18" s="35">
        <v>2</v>
      </c>
      <c r="K18" s="35">
        <v>1</v>
      </c>
    </row>
    <row r="19" spans="1:11" ht="12" customHeight="1">
      <c r="A19" s="75"/>
      <c r="B19" s="84" t="s">
        <v>7</v>
      </c>
      <c r="C19" s="61">
        <f aca="true" t="shared" si="1" ref="C19:K19">SUM(C13:C18)</f>
        <v>20</v>
      </c>
      <c r="D19" s="61">
        <f>COUNTIF(D13:D18,"e")</f>
        <v>2</v>
      </c>
      <c r="E19" s="61">
        <f t="shared" si="1"/>
        <v>144</v>
      </c>
      <c r="F19" s="61">
        <f t="shared" si="1"/>
        <v>63</v>
      </c>
      <c r="G19" s="61">
        <f t="shared" si="1"/>
        <v>30</v>
      </c>
      <c r="H19" s="61">
        <f t="shared" si="1"/>
        <v>39</v>
      </c>
      <c r="I19" s="61">
        <f t="shared" si="1"/>
        <v>12</v>
      </c>
      <c r="J19" s="61">
        <f t="shared" si="1"/>
        <v>7</v>
      </c>
      <c r="K19" s="61">
        <f t="shared" si="1"/>
        <v>9</v>
      </c>
    </row>
    <row r="20" spans="1:11" ht="12" customHeight="1">
      <c r="A20" s="75"/>
      <c r="B20" s="114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" customHeight="1">
      <c r="A21" s="88" t="s">
        <v>117</v>
      </c>
      <c r="B21" s="6" t="s">
        <v>5</v>
      </c>
      <c r="C21" s="35">
        <v>4</v>
      </c>
      <c r="D21" s="35" t="s">
        <v>1</v>
      </c>
      <c r="E21" s="35">
        <v>27</v>
      </c>
      <c r="F21" s="35">
        <v>18</v>
      </c>
      <c r="G21" s="35">
        <v>3</v>
      </c>
      <c r="H21" s="35">
        <v>6</v>
      </c>
      <c r="I21" s="35">
        <v>0</v>
      </c>
      <c r="J21" s="35">
        <v>2</v>
      </c>
      <c r="K21" s="35">
        <v>1</v>
      </c>
    </row>
    <row r="22" spans="1:12" ht="12" customHeight="1">
      <c r="A22" s="88" t="s">
        <v>118</v>
      </c>
      <c r="B22" s="6" t="s">
        <v>17</v>
      </c>
      <c r="C22" s="35">
        <v>4</v>
      </c>
      <c r="D22" s="35" t="s">
        <v>1</v>
      </c>
      <c r="E22" s="35">
        <v>27</v>
      </c>
      <c r="F22" s="35">
        <v>9</v>
      </c>
      <c r="G22" s="35">
        <v>6</v>
      </c>
      <c r="H22" s="35">
        <v>0</v>
      </c>
      <c r="I22" s="35">
        <v>12</v>
      </c>
      <c r="J22" s="35">
        <v>1</v>
      </c>
      <c r="K22" s="35">
        <v>2</v>
      </c>
      <c r="L22" s="37"/>
    </row>
    <row r="23" spans="1:12" ht="12" customHeight="1">
      <c r="A23" s="88" t="s">
        <v>119</v>
      </c>
      <c r="B23" s="6" t="s">
        <v>18</v>
      </c>
      <c r="C23" s="35">
        <v>4</v>
      </c>
      <c r="D23" s="35" t="s">
        <v>1</v>
      </c>
      <c r="E23" s="35">
        <v>27</v>
      </c>
      <c r="F23" s="35">
        <v>9</v>
      </c>
      <c r="G23" s="35">
        <v>6</v>
      </c>
      <c r="H23" s="35">
        <v>0</v>
      </c>
      <c r="I23" s="35">
        <v>12</v>
      </c>
      <c r="J23" s="35">
        <v>1</v>
      </c>
      <c r="K23" s="35">
        <v>2</v>
      </c>
      <c r="L23" s="37"/>
    </row>
    <row r="24" spans="1:12" ht="12" customHeight="1">
      <c r="A24" s="88" t="s">
        <v>120</v>
      </c>
      <c r="B24" s="6" t="s">
        <v>59</v>
      </c>
      <c r="C24" s="35">
        <v>3</v>
      </c>
      <c r="D24" s="35" t="s">
        <v>4</v>
      </c>
      <c r="E24" s="35">
        <v>18</v>
      </c>
      <c r="F24" s="35">
        <v>9</v>
      </c>
      <c r="G24" s="35">
        <v>9</v>
      </c>
      <c r="H24" s="35">
        <v>0</v>
      </c>
      <c r="I24" s="35">
        <v>0</v>
      </c>
      <c r="J24" s="35">
        <v>1</v>
      </c>
      <c r="K24" s="35">
        <v>1</v>
      </c>
      <c r="L24" s="37"/>
    </row>
    <row r="25" spans="1:12" ht="12" customHeight="1">
      <c r="A25" s="88" t="s">
        <v>121</v>
      </c>
      <c r="B25" s="6" t="s">
        <v>6</v>
      </c>
      <c r="C25" s="35">
        <v>1</v>
      </c>
      <c r="D25" s="35" t="s">
        <v>4</v>
      </c>
      <c r="E25" s="35">
        <v>9</v>
      </c>
      <c r="F25" s="35">
        <v>9</v>
      </c>
      <c r="G25" s="35">
        <v>0</v>
      </c>
      <c r="H25" s="35">
        <v>0</v>
      </c>
      <c r="I25" s="35">
        <v>0</v>
      </c>
      <c r="J25" s="35">
        <v>1</v>
      </c>
      <c r="K25" s="35">
        <v>0</v>
      </c>
      <c r="L25" s="37"/>
    </row>
    <row r="26" spans="1:12" ht="12" customHeight="1">
      <c r="A26" s="88" t="s">
        <v>122</v>
      </c>
      <c r="B26" s="6" t="s">
        <v>22</v>
      </c>
      <c r="C26" s="35">
        <v>2</v>
      </c>
      <c r="D26" s="35" t="s">
        <v>4</v>
      </c>
      <c r="E26" s="35">
        <v>18</v>
      </c>
      <c r="F26" s="35">
        <v>9</v>
      </c>
      <c r="G26" s="35">
        <v>3</v>
      </c>
      <c r="H26" s="35">
        <v>6</v>
      </c>
      <c r="I26" s="35">
        <v>0</v>
      </c>
      <c r="J26" s="35">
        <v>1</v>
      </c>
      <c r="K26" s="35">
        <v>1</v>
      </c>
      <c r="L26" s="37"/>
    </row>
    <row r="27" spans="1:12" ht="12" customHeight="1">
      <c r="A27" s="88" t="s">
        <v>123</v>
      </c>
      <c r="B27" s="6" t="s">
        <v>13</v>
      </c>
      <c r="C27" s="35">
        <v>2</v>
      </c>
      <c r="D27" s="35" t="s">
        <v>4</v>
      </c>
      <c r="E27" s="35">
        <v>18</v>
      </c>
      <c r="F27" s="35">
        <v>0</v>
      </c>
      <c r="G27" s="35">
        <v>0</v>
      </c>
      <c r="H27" s="35">
        <v>18</v>
      </c>
      <c r="I27" s="35">
        <v>0</v>
      </c>
      <c r="J27" s="35">
        <v>0</v>
      </c>
      <c r="K27" s="35">
        <v>2</v>
      </c>
      <c r="L27" s="37"/>
    </row>
    <row r="28" spans="1:11" ht="12" customHeight="1">
      <c r="A28" s="89"/>
      <c r="B28" s="84" t="s">
        <v>7</v>
      </c>
      <c r="C28" s="61">
        <f aca="true" t="shared" si="2" ref="C28:K28">SUM(C20:C27)</f>
        <v>20</v>
      </c>
      <c r="D28" s="61">
        <f>COUNTIF(D21:D27,"e")</f>
        <v>3</v>
      </c>
      <c r="E28" s="61">
        <f t="shared" si="2"/>
        <v>144</v>
      </c>
      <c r="F28" s="61">
        <f t="shared" si="2"/>
        <v>63</v>
      </c>
      <c r="G28" s="61">
        <f t="shared" si="2"/>
        <v>27</v>
      </c>
      <c r="H28" s="61">
        <f t="shared" si="2"/>
        <v>30</v>
      </c>
      <c r="I28" s="61">
        <f t="shared" si="2"/>
        <v>24</v>
      </c>
      <c r="J28" s="61">
        <f t="shared" si="2"/>
        <v>7</v>
      </c>
      <c r="K28" s="61">
        <f t="shared" si="2"/>
        <v>9</v>
      </c>
    </row>
    <row r="29" spans="1:11" ht="12" customHeight="1">
      <c r="A29" s="89"/>
      <c r="B29" s="114" t="s">
        <v>42</v>
      </c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ht="12" customHeight="1">
      <c r="A30" s="88" t="s">
        <v>124</v>
      </c>
      <c r="B30" s="6" t="s">
        <v>19</v>
      </c>
      <c r="C30" s="35">
        <v>3</v>
      </c>
      <c r="D30" s="35" t="s">
        <v>1</v>
      </c>
      <c r="E30" s="35">
        <v>27</v>
      </c>
      <c r="F30" s="35">
        <v>9</v>
      </c>
      <c r="G30" s="35">
        <v>6</v>
      </c>
      <c r="H30" s="96">
        <v>0</v>
      </c>
      <c r="I30" s="35">
        <v>12</v>
      </c>
      <c r="J30" s="35">
        <v>1</v>
      </c>
      <c r="K30" s="35">
        <v>2</v>
      </c>
    </row>
    <row r="31" spans="1:11" ht="12" customHeight="1">
      <c r="A31" s="88" t="s">
        <v>125</v>
      </c>
      <c r="B31" s="6" t="s">
        <v>20</v>
      </c>
      <c r="C31" s="35">
        <v>3</v>
      </c>
      <c r="D31" s="35" t="s">
        <v>1</v>
      </c>
      <c r="E31" s="35">
        <v>18</v>
      </c>
      <c r="F31" s="35">
        <v>9</v>
      </c>
      <c r="G31" s="35">
        <v>3</v>
      </c>
      <c r="H31" s="35">
        <v>6</v>
      </c>
      <c r="I31" s="35">
        <v>0</v>
      </c>
      <c r="J31" s="35">
        <v>1</v>
      </c>
      <c r="K31" s="35">
        <v>1</v>
      </c>
    </row>
    <row r="32" spans="1:11" ht="12" customHeight="1">
      <c r="A32" s="88" t="s">
        <v>126</v>
      </c>
      <c r="B32" s="6" t="s">
        <v>52</v>
      </c>
      <c r="C32" s="35">
        <v>2</v>
      </c>
      <c r="D32" s="35" t="s">
        <v>4</v>
      </c>
      <c r="E32" s="35">
        <v>18</v>
      </c>
      <c r="F32" s="35">
        <v>9</v>
      </c>
      <c r="G32" s="35">
        <v>3</v>
      </c>
      <c r="H32" s="35">
        <v>6</v>
      </c>
      <c r="I32" s="35">
        <v>0</v>
      </c>
      <c r="J32" s="35">
        <v>1</v>
      </c>
      <c r="K32" s="35">
        <v>1</v>
      </c>
    </row>
    <row r="33" spans="1:11" ht="12" customHeight="1">
      <c r="A33" s="88" t="s">
        <v>127</v>
      </c>
      <c r="B33" s="6" t="s">
        <v>53</v>
      </c>
      <c r="C33" s="35">
        <v>2</v>
      </c>
      <c r="D33" s="35" t="s">
        <v>4</v>
      </c>
      <c r="E33" s="35">
        <v>18</v>
      </c>
      <c r="F33" s="35">
        <v>18</v>
      </c>
      <c r="G33" s="35">
        <v>0</v>
      </c>
      <c r="H33" s="35">
        <v>0</v>
      </c>
      <c r="I33" s="35">
        <v>0</v>
      </c>
      <c r="J33" s="35">
        <v>2</v>
      </c>
      <c r="K33" s="35">
        <v>0</v>
      </c>
    </row>
    <row r="34" spans="1:11" ht="12" customHeight="1">
      <c r="A34" s="88" t="s">
        <v>128</v>
      </c>
      <c r="B34" s="6" t="s">
        <v>57</v>
      </c>
      <c r="C34" s="35">
        <v>3</v>
      </c>
      <c r="D34" s="35" t="s">
        <v>4</v>
      </c>
      <c r="E34" s="35">
        <v>18</v>
      </c>
      <c r="F34" s="35">
        <v>9</v>
      </c>
      <c r="G34" s="35">
        <v>3</v>
      </c>
      <c r="H34" s="35">
        <v>6</v>
      </c>
      <c r="I34" s="35">
        <v>0</v>
      </c>
      <c r="J34" s="35">
        <v>1</v>
      </c>
      <c r="K34" s="35">
        <v>1</v>
      </c>
    </row>
    <row r="35" spans="1:11" ht="12" customHeight="1">
      <c r="A35" s="88" t="s">
        <v>129</v>
      </c>
      <c r="B35" s="6" t="s">
        <v>14</v>
      </c>
      <c r="C35" s="35">
        <v>2</v>
      </c>
      <c r="D35" s="35" t="s">
        <v>4</v>
      </c>
      <c r="E35" s="35">
        <v>18</v>
      </c>
      <c r="F35" s="35">
        <v>0</v>
      </c>
      <c r="G35" s="35">
        <v>0</v>
      </c>
      <c r="H35" s="35">
        <v>18</v>
      </c>
      <c r="I35" s="35">
        <v>0</v>
      </c>
      <c r="J35" s="35">
        <v>0</v>
      </c>
      <c r="K35" s="35">
        <v>2</v>
      </c>
    </row>
    <row r="36" spans="1:11" ht="12" customHeight="1">
      <c r="A36" s="88" t="s">
        <v>134</v>
      </c>
      <c r="B36" s="6" t="s">
        <v>15</v>
      </c>
      <c r="C36" s="35">
        <v>15</v>
      </c>
      <c r="D36" s="35" t="s">
        <v>1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1" ht="12" customHeight="1">
      <c r="A37" s="89"/>
      <c r="B37" s="11" t="s">
        <v>7</v>
      </c>
      <c r="C37" s="61">
        <f>SUM(C30:C36)</f>
        <v>30</v>
      </c>
      <c r="D37" s="61">
        <f>COUNTIF(D30:D36,"e")</f>
        <v>3</v>
      </c>
      <c r="E37" s="61">
        <f aca="true" t="shared" si="3" ref="E37:K37">SUM(E30:E36)</f>
        <v>117</v>
      </c>
      <c r="F37" s="61">
        <f t="shared" si="3"/>
        <v>54</v>
      </c>
      <c r="G37" s="61">
        <f t="shared" si="3"/>
        <v>15</v>
      </c>
      <c r="H37" s="61">
        <f t="shared" si="3"/>
        <v>36</v>
      </c>
      <c r="I37" s="61">
        <f>SUM(I30:I36)</f>
        <v>12</v>
      </c>
      <c r="J37" s="61">
        <f t="shared" si="3"/>
        <v>6</v>
      </c>
      <c r="K37" s="61">
        <f t="shared" si="3"/>
        <v>7</v>
      </c>
    </row>
    <row r="38" spans="1:11" ht="12" customHeight="1">
      <c r="A38" s="89"/>
      <c r="B38" s="14" t="s">
        <v>16</v>
      </c>
      <c r="C38" s="60">
        <f aca="true" t="shared" si="4" ref="C38:I38">SUM(C37+C19+C11+C28)</f>
        <v>90</v>
      </c>
      <c r="D38" s="60">
        <f t="shared" si="4"/>
        <v>11</v>
      </c>
      <c r="E38" s="60">
        <f t="shared" si="4"/>
        <v>540</v>
      </c>
      <c r="F38" s="60">
        <f t="shared" si="4"/>
        <v>225</v>
      </c>
      <c r="G38" s="60">
        <f t="shared" si="4"/>
        <v>96</v>
      </c>
      <c r="H38" s="60">
        <f t="shared" si="4"/>
        <v>171</v>
      </c>
      <c r="I38" s="60">
        <f t="shared" si="4"/>
        <v>48</v>
      </c>
      <c r="J38" s="60"/>
      <c r="K38" s="60"/>
    </row>
    <row r="39" spans="1:11" ht="12" customHeight="1">
      <c r="A39" s="89"/>
      <c r="B39" s="26" t="s">
        <v>51</v>
      </c>
      <c r="C39" s="25"/>
      <c r="D39" s="25"/>
      <c r="E39" s="25"/>
      <c r="F39" s="27">
        <f>(F38/E38)*100</f>
        <v>41.66666666666667</v>
      </c>
      <c r="G39" s="27">
        <f>(G38/E38)*100</f>
        <v>17.77777777777778</v>
      </c>
      <c r="H39" s="27">
        <f>(H38/E38)*100</f>
        <v>31.666666666666664</v>
      </c>
      <c r="I39" s="27">
        <f>(I38/E38)*100</f>
        <v>8.88888888888889</v>
      </c>
      <c r="J39" s="25"/>
      <c r="K39" s="54"/>
    </row>
    <row r="40" spans="2:11" ht="12" customHeight="1">
      <c r="B40" s="28"/>
      <c r="C40" s="28"/>
      <c r="D40" s="28"/>
      <c r="E40" s="28"/>
      <c r="F40" s="28"/>
      <c r="G40" s="24"/>
      <c r="H40" s="28"/>
      <c r="I40" s="28"/>
      <c r="J40" s="28"/>
      <c r="K40" s="28"/>
    </row>
    <row r="41" spans="2:11" ht="12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2:11" ht="12" customHeight="1">
      <c r="B42" s="111" t="s">
        <v>72</v>
      </c>
      <c r="C42" s="112"/>
      <c r="D42" s="112"/>
      <c r="E42" s="112"/>
      <c r="F42" s="112"/>
      <c r="G42" s="112"/>
      <c r="H42" s="112"/>
      <c r="I42" s="112"/>
      <c r="J42" s="112"/>
      <c r="K42" s="113"/>
    </row>
    <row r="43" spans="2:11" ht="24.75" customHeight="1">
      <c r="B43" s="98" t="s">
        <v>130</v>
      </c>
      <c r="C43" s="99">
        <v>1</v>
      </c>
      <c r="D43" s="99" t="s">
        <v>4</v>
      </c>
      <c r="E43" s="99">
        <v>9</v>
      </c>
      <c r="F43" s="99">
        <v>9</v>
      </c>
      <c r="G43" s="99">
        <v>0</v>
      </c>
      <c r="H43" s="99">
        <v>0</v>
      </c>
      <c r="I43" s="99">
        <v>0</v>
      </c>
      <c r="J43" s="99">
        <v>1</v>
      </c>
      <c r="K43" s="25">
        <v>0</v>
      </c>
    </row>
    <row r="44" spans="2:11" ht="12" customHeight="1">
      <c r="B44" s="6" t="s">
        <v>59</v>
      </c>
      <c r="C44" s="25">
        <v>3</v>
      </c>
      <c r="D44" s="25" t="s">
        <v>4</v>
      </c>
      <c r="E44" s="25">
        <v>18</v>
      </c>
      <c r="F44" s="25">
        <v>9</v>
      </c>
      <c r="G44" s="25">
        <v>9</v>
      </c>
      <c r="H44" s="25">
        <v>0</v>
      </c>
      <c r="I44" s="25">
        <v>0</v>
      </c>
      <c r="J44" s="25">
        <v>1</v>
      </c>
      <c r="K44" s="25">
        <v>1</v>
      </c>
    </row>
    <row r="45" spans="2:11" ht="12.75" customHeight="1">
      <c r="B45" s="13" t="s">
        <v>53</v>
      </c>
      <c r="C45" s="25">
        <v>2</v>
      </c>
      <c r="D45" s="25" t="s">
        <v>4</v>
      </c>
      <c r="E45" s="25">
        <v>18</v>
      </c>
      <c r="F45" s="25">
        <v>18</v>
      </c>
      <c r="G45" s="25">
        <v>0</v>
      </c>
      <c r="H45" s="25">
        <v>0</v>
      </c>
      <c r="I45" s="25">
        <v>0</v>
      </c>
      <c r="J45" s="25">
        <v>2</v>
      </c>
      <c r="K45" s="25">
        <v>0</v>
      </c>
    </row>
    <row r="46" spans="2:11" ht="12" customHeight="1">
      <c r="B46" s="11" t="s">
        <v>7</v>
      </c>
      <c r="C46" s="25">
        <f aca="true" t="shared" si="5" ref="C46:H46">SUM(C42:C45)</f>
        <v>6</v>
      </c>
      <c r="D46" s="25">
        <f t="shared" si="5"/>
        <v>0</v>
      </c>
      <c r="E46" s="25">
        <f t="shared" si="5"/>
        <v>45</v>
      </c>
      <c r="F46" s="25">
        <f t="shared" si="5"/>
        <v>36</v>
      </c>
      <c r="G46" s="25">
        <f t="shared" si="5"/>
        <v>9</v>
      </c>
      <c r="H46" s="25">
        <f t="shared" si="5"/>
        <v>0</v>
      </c>
      <c r="I46" s="25">
        <f>SUM(I42:I45)</f>
        <v>0</v>
      </c>
      <c r="J46" s="25"/>
      <c r="K46" s="25"/>
    </row>
    <row r="47" ht="12" customHeight="1"/>
    <row r="48" ht="12" customHeight="1"/>
    <row r="49" spans="5:11" ht="12" customHeight="1">
      <c r="E49" s="28"/>
      <c r="F49" s="28"/>
      <c r="G49" s="28"/>
      <c r="H49" s="28"/>
      <c r="I49" s="28"/>
      <c r="J49" s="28"/>
      <c r="K49" s="28"/>
    </row>
    <row r="50" spans="5:11" ht="12" customHeight="1">
      <c r="E50" s="28"/>
      <c r="F50" s="28"/>
      <c r="G50" s="28"/>
      <c r="H50" s="28"/>
      <c r="I50" s="28"/>
      <c r="J50" s="28"/>
      <c r="K50" s="28"/>
    </row>
    <row r="51" spans="5:11" ht="12" customHeight="1">
      <c r="E51" s="28"/>
      <c r="F51" s="28"/>
      <c r="G51" s="28"/>
      <c r="H51" s="28"/>
      <c r="I51" s="28"/>
      <c r="J51" s="28"/>
      <c r="K51" s="28"/>
    </row>
    <row r="52" spans="5:11" ht="12" customHeight="1">
      <c r="E52" s="28"/>
      <c r="F52" s="28"/>
      <c r="G52" s="28"/>
      <c r="H52" s="28"/>
      <c r="I52" s="28"/>
      <c r="J52" s="28"/>
      <c r="K52" s="28"/>
    </row>
    <row r="53" spans="5:11" ht="12" customHeight="1">
      <c r="E53" s="28"/>
      <c r="F53" s="28"/>
      <c r="G53" s="28"/>
      <c r="H53" s="28"/>
      <c r="I53" s="28"/>
      <c r="J53" s="28"/>
      <c r="K53" s="28"/>
    </row>
    <row r="54" spans="2:11" ht="12" customHeight="1">
      <c r="B54"/>
      <c r="C54"/>
      <c r="D54"/>
      <c r="E54"/>
      <c r="F54"/>
      <c r="G54"/>
      <c r="H54"/>
      <c r="I54"/>
      <c r="J54"/>
      <c r="K5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>
      <c r="B61" s="2"/>
    </row>
    <row r="62" ht="12" customHeight="1">
      <c r="B62" s="2"/>
    </row>
    <row r="63" spans="2:4" ht="12" customHeight="1">
      <c r="B63" s="29"/>
      <c r="C63" s="38" t="s">
        <v>26</v>
      </c>
      <c r="D63" s="34" t="s">
        <v>43</v>
      </c>
    </row>
    <row r="64" spans="2:4" ht="12" customHeight="1">
      <c r="B64" s="39" t="s">
        <v>44</v>
      </c>
      <c r="C64" s="38">
        <f>SUM(C65:C67)</f>
        <v>30</v>
      </c>
      <c r="D64" s="40">
        <f>(C64/C38)*100</f>
        <v>33.33333333333333</v>
      </c>
    </row>
    <row r="65" spans="2:4" ht="12" customHeight="1">
      <c r="B65" s="41" t="s">
        <v>45</v>
      </c>
      <c r="C65" s="42">
        <v>9</v>
      </c>
      <c r="D65" s="30"/>
    </row>
    <row r="66" spans="2:4" ht="12" customHeight="1">
      <c r="B66" s="41" t="s">
        <v>46</v>
      </c>
      <c r="C66" s="42">
        <v>2</v>
      </c>
      <c r="D66" s="30"/>
    </row>
    <row r="67" spans="2:4" ht="12" customHeight="1">
      <c r="B67" s="41" t="s">
        <v>47</v>
      </c>
      <c r="C67" s="42">
        <v>19</v>
      </c>
      <c r="D67" s="30"/>
    </row>
    <row r="68" spans="2:4" ht="12" customHeight="1">
      <c r="B68" s="31"/>
      <c r="C68" s="21"/>
      <c r="D68" s="19"/>
    </row>
    <row r="69" spans="2:4" ht="12" customHeight="1">
      <c r="B69" s="18"/>
      <c r="C69" s="21"/>
      <c r="D69" s="19"/>
    </row>
    <row r="70" spans="2:4" ht="12" customHeight="1">
      <c r="B70" s="32" t="s">
        <v>48</v>
      </c>
      <c r="C70" s="33"/>
      <c r="D70" s="34"/>
    </row>
    <row r="71" spans="2:4" ht="12" customHeight="1">
      <c r="B71" s="32" t="s">
        <v>49</v>
      </c>
      <c r="C71" s="33">
        <v>84</v>
      </c>
      <c r="D71" s="33">
        <f>(C71/C38)*100</f>
        <v>93.33333333333333</v>
      </c>
    </row>
    <row r="72" spans="2:4" ht="12" customHeight="1">
      <c r="B72" s="32" t="s">
        <v>50</v>
      </c>
      <c r="C72" s="33">
        <v>6</v>
      </c>
      <c r="D72" s="33">
        <f>(C72/C38)*100</f>
        <v>6.666666666666667</v>
      </c>
    </row>
    <row r="73" spans="2:4" ht="12" customHeight="1">
      <c r="B73" s="28"/>
      <c r="C73" s="28"/>
      <c r="D73" s="28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sheetProtection selectLockedCells="1" selectUnlockedCells="1"/>
  <mergeCells count="7">
    <mergeCell ref="B42:K42"/>
    <mergeCell ref="A1:K1"/>
    <mergeCell ref="A2:K2"/>
    <mergeCell ref="B20:K20"/>
    <mergeCell ref="B29:K29"/>
    <mergeCell ref="B4:K4"/>
    <mergeCell ref="B12:K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M16" sqref="M16"/>
    </sheetView>
  </sheetViews>
  <sheetFormatPr defaultColWidth="8.796875" defaultRowHeight="14.25"/>
  <cols>
    <col min="1" max="1" width="28.19921875" style="0" customWidth="1"/>
    <col min="2" max="2" width="5.5" style="0" customWidth="1"/>
    <col min="3" max="3" width="5.8984375" style="0" customWidth="1"/>
    <col min="4" max="4" width="6" style="0" customWidth="1"/>
    <col min="5" max="5" width="5.5" style="0" customWidth="1"/>
    <col min="6" max="7" width="5.19921875" style="0" customWidth="1"/>
    <col min="8" max="8" width="5.59765625" style="0" customWidth="1"/>
    <col min="9" max="9" width="5.5" style="0" customWidth="1"/>
    <col min="10" max="10" width="5" style="0" customWidth="1"/>
  </cols>
  <sheetData>
    <row r="1" spans="1:10" ht="14.25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45" customHeight="1">
      <c r="A2" s="118" t="s">
        <v>141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87.75">
      <c r="A3" s="48" t="s">
        <v>71</v>
      </c>
      <c r="B3" s="49" t="s">
        <v>26</v>
      </c>
      <c r="C3" s="50" t="s">
        <v>27</v>
      </c>
      <c r="D3" s="50" t="s">
        <v>28</v>
      </c>
      <c r="E3" s="51" t="s">
        <v>29</v>
      </c>
      <c r="F3" s="52" t="s">
        <v>30</v>
      </c>
      <c r="G3" s="52" t="s">
        <v>31</v>
      </c>
      <c r="H3" s="50" t="s">
        <v>32</v>
      </c>
      <c r="I3" s="58" t="s">
        <v>102</v>
      </c>
      <c r="J3" s="58" t="s">
        <v>103</v>
      </c>
    </row>
    <row r="4" spans="1:10" ht="14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4.25">
      <c r="A5" s="6" t="s">
        <v>98</v>
      </c>
      <c r="B5" s="35">
        <v>3</v>
      </c>
      <c r="C5" s="35" t="s">
        <v>4</v>
      </c>
      <c r="D5" s="35">
        <v>27</v>
      </c>
      <c r="E5" s="35">
        <v>18</v>
      </c>
      <c r="F5" s="35">
        <v>3</v>
      </c>
      <c r="G5" s="35">
        <v>6</v>
      </c>
      <c r="H5" s="36">
        <v>0</v>
      </c>
      <c r="I5" s="35">
        <v>2</v>
      </c>
      <c r="J5" s="35">
        <v>1</v>
      </c>
    </row>
    <row r="6" spans="1:10" ht="14.25">
      <c r="A6" s="6" t="s">
        <v>99</v>
      </c>
      <c r="B6" s="35">
        <v>3</v>
      </c>
      <c r="C6" s="35" t="s">
        <v>4</v>
      </c>
      <c r="D6" s="35">
        <v>27</v>
      </c>
      <c r="E6" s="35">
        <v>18</v>
      </c>
      <c r="F6" s="35">
        <v>3</v>
      </c>
      <c r="G6" s="35">
        <v>6</v>
      </c>
      <c r="H6" s="36">
        <v>0</v>
      </c>
      <c r="I6" s="35">
        <v>2</v>
      </c>
      <c r="J6" s="35">
        <v>1</v>
      </c>
    </row>
    <row r="7" spans="1:10" ht="14.25">
      <c r="A7" s="119" t="s">
        <v>6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4.25">
      <c r="A8" s="6" t="s">
        <v>133</v>
      </c>
      <c r="B8" s="35">
        <v>1</v>
      </c>
      <c r="C8" s="35" t="s">
        <v>4</v>
      </c>
      <c r="D8" s="35">
        <v>9</v>
      </c>
      <c r="E8" s="35">
        <v>9</v>
      </c>
      <c r="F8" s="35">
        <v>0</v>
      </c>
      <c r="G8" s="35">
        <v>0</v>
      </c>
      <c r="H8" s="36">
        <v>0</v>
      </c>
      <c r="I8" s="35">
        <v>1</v>
      </c>
      <c r="J8" s="35">
        <v>0</v>
      </c>
    </row>
    <row r="9" spans="1:10" ht="14.25">
      <c r="A9" s="6" t="s">
        <v>55</v>
      </c>
      <c r="B9" s="35">
        <v>1</v>
      </c>
      <c r="C9" s="35" t="s">
        <v>4</v>
      </c>
      <c r="D9" s="35">
        <v>9</v>
      </c>
      <c r="E9" s="35">
        <v>9</v>
      </c>
      <c r="F9" s="35">
        <v>0</v>
      </c>
      <c r="G9" s="35">
        <v>0</v>
      </c>
      <c r="H9" s="36">
        <v>0</v>
      </c>
      <c r="I9" s="35">
        <v>1</v>
      </c>
      <c r="J9" s="35">
        <v>0</v>
      </c>
    </row>
    <row r="10" spans="1:10" ht="14.25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4.25">
      <c r="A11" s="6" t="s">
        <v>39</v>
      </c>
      <c r="B11" s="35">
        <v>2</v>
      </c>
      <c r="C11" s="35" t="s">
        <v>4</v>
      </c>
      <c r="D11" s="35">
        <v>18</v>
      </c>
      <c r="E11" s="35">
        <v>9</v>
      </c>
      <c r="F11" s="35">
        <v>3</v>
      </c>
      <c r="G11" s="35">
        <v>6</v>
      </c>
      <c r="H11" s="35">
        <v>0</v>
      </c>
      <c r="I11" s="35">
        <v>1</v>
      </c>
      <c r="J11" s="35">
        <v>1</v>
      </c>
    </row>
    <row r="12" spans="1:10" ht="14.25">
      <c r="A12" s="6" t="s">
        <v>131</v>
      </c>
      <c r="B12" s="35">
        <v>2</v>
      </c>
      <c r="C12" s="35" t="s">
        <v>4</v>
      </c>
      <c r="D12" s="35">
        <v>18</v>
      </c>
      <c r="E12" s="35">
        <v>9</v>
      </c>
      <c r="F12" s="35">
        <v>3</v>
      </c>
      <c r="G12" s="35">
        <v>6</v>
      </c>
      <c r="H12" s="35">
        <v>0</v>
      </c>
      <c r="I12" s="35">
        <v>1</v>
      </c>
      <c r="J12" s="35">
        <v>1</v>
      </c>
    </row>
    <row r="13" spans="1:10" ht="14.25">
      <c r="A13" s="119" t="s">
        <v>57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14.25">
      <c r="A14" s="6" t="s">
        <v>100</v>
      </c>
      <c r="B14" s="35">
        <v>3</v>
      </c>
      <c r="C14" s="35" t="s">
        <v>4</v>
      </c>
      <c r="D14" s="35">
        <v>18</v>
      </c>
      <c r="E14" s="35">
        <v>9</v>
      </c>
      <c r="F14" s="35">
        <v>3</v>
      </c>
      <c r="G14" s="35">
        <v>6</v>
      </c>
      <c r="H14" s="35">
        <v>0</v>
      </c>
      <c r="I14" s="35">
        <v>1</v>
      </c>
      <c r="J14" s="35">
        <v>1</v>
      </c>
    </row>
    <row r="15" spans="1:10" ht="14.25">
      <c r="A15" s="6" t="s">
        <v>101</v>
      </c>
      <c r="B15" s="35">
        <v>3</v>
      </c>
      <c r="C15" s="35" t="s">
        <v>4</v>
      </c>
      <c r="D15" s="35">
        <v>18</v>
      </c>
      <c r="E15" s="35">
        <v>9</v>
      </c>
      <c r="F15" s="35">
        <v>3</v>
      </c>
      <c r="G15" s="35">
        <v>6</v>
      </c>
      <c r="H15" s="35">
        <v>0</v>
      </c>
      <c r="I15" s="35">
        <v>1</v>
      </c>
      <c r="J15" s="35">
        <v>1</v>
      </c>
    </row>
  </sheetData>
  <sheetProtection/>
  <mergeCells count="6">
    <mergeCell ref="A1:J1"/>
    <mergeCell ref="A2:J2"/>
    <mergeCell ref="A4:J4"/>
    <mergeCell ref="A7:J7"/>
    <mergeCell ref="A10:J10"/>
    <mergeCell ref="A13:J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5" sqref="A1:J15"/>
    </sheetView>
  </sheetViews>
  <sheetFormatPr defaultColWidth="8.796875" defaultRowHeight="14.25"/>
  <cols>
    <col min="1" max="1" width="29.19921875" style="17" customWidth="1"/>
    <col min="2" max="2" width="5.5" style="17" customWidth="1"/>
    <col min="3" max="3" width="5.09765625" style="17" customWidth="1"/>
    <col min="4" max="4" width="5.19921875" style="17" customWidth="1"/>
    <col min="5" max="5" width="5" style="17" customWidth="1"/>
    <col min="6" max="6" width="4.69921875" style="17" customWidth="1"/>
    <col min="7" max="7" width="5" style="17" customWidth="1"/>
    <col min="8" max="8" width="5.09765625" style="17" customWidth="1"/>
    <col min="9" max="9" width="5.19921875" style="17" customWidth="1"/>
    <col min="10" max="10" width="6.19921875" style="17" customWidth="1"/>
  </cols>
  <sheetData>
    <row r="1" spans="1:10" ht="14.25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7" customHeight="1">
      <c r="A2" s="118" t="s">
        <v>137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87.75">
      <c r="A3" s="62" t="s">
        <v>71</v>
      </c>
      <c r="B3" s="63" t="s">
        <v>26</v>
      </c>
      <c r="C3" s="64" t="s">
        <v>27</v>
      </c>
      <c r="D3" s="64" t="s">
        <v>28</v>
      </c>
      <c r="E3" s="65" t="s">
        <v>29</v>
      </c>
      <c r="F3" s="66" t="s">
        <v>30</v>
      </c>
      <c r="G3" s="66" t="s">
        <v>31</v>
      </c>
      <c r="H3" s="64" t="s">
        <v>32</v>
      </c>
      <c r="I3" s="58" t="s">
        <v>102</v>
      </c>
      <c r="J3" s="58" t="s">
        <v>103</v>
      </c>
    </row>
    <row r="4" spans="1:10" ht="14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4.25">
      <c r="A5" s="6" t="s">
        <v>23</v>
      </c>
      <c r="B5" s="35">
        <v>3</v>
      </c>
      <c r="C5" s="35" t="s">
        <v>1</v>
      </c>
      <c r="D5" s="35">
        <v>27</v>
      </c>
      <c r="E5" s="35">
        <v>18</v>
      </c>
      <c r="F5" s="35">
        <v>3</v>
      </c>
      <c r="G5" s="35">
        <v>6</v>
      </c>
      <c r="H5" s="36">
        <v>0</v>
      </c>
      <c r="I5" s="35">
        <v>2</v>
      </c>
      <c r="J5" s="35">
        <v>1</v>
      </c>
    </row>
    <row r="6" spans="1:10" ht="14.25">
      <c r="A6" s="6" t="s">
        <v>62</v>
      </c>
      <c r="B6" s="35">
        <v>3</v>
      </c>
      <c r="C6" s="35" t="s">
        <v>1</v>
      </c>
      <c r="D6" s="35">
        <v>27</v>
      </c>
      <c r="E6" s="35">
        <v>18</v>
      </c>
      <c r="F6" s="35">
        <v>3</v>
      </c>
      <c r="G6" s="35">
        <v>6</v>
      </c>
      <c r="H6" s="36">
        <v>0</v>
      </c>
      <c r="I6" s="35">
        <v>2</v>
      </c>
      <c r="J6" s="35">
        <v>1</v>
      </c>
    </row>
    <row r="7" spans="1:10" ht="14.25">
      <c r="A7" s="119" t="s">
        <v>6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4.25">
      <c r="A8" s="6" t="s">
        <v>133</v>
      </c>
      <c r="B8" s="35">
        <v>1</v>
      </c>
      <c r="C8" s="35" t="s">
        <v>4</v>
      </c>
      <c r="D8" s="35">
        <v>9</v>
      </c>
      <c r="E8" s="35">
        <v>9</v>
      </c>
      <c r="F8" s="35">
        <v>0</v>
      </c>
      <c r="G8" s="35">
        <v>0</v>
      </c>
      <c r="H8" s="36">
        <v>0</v>
      </c>
      <c r="I8" s="35">
        <v>1</v>
      </c>
      <c r="J8" s="35">
        <v>0</v>
      </c>
    </row>
    <row r="9" spans="1:10" ht="14.25">
      <c r="A9" s="6" t="s">
        <v>55</v>
      </c>
      <c r="B9" s="35">
        <v>1</v>
      </c>
      <c r="C9" s="35" t="s">
        <v>4</v>
      </c>
      <c r="D9" s="35">
        <v>9</v>
      </c>
      <c r="E9" s="35">
        <v>9</v>
      </c>
      <c r="F9" s="35">
        <v>0</v>
      </c>
      <c r="G9" s="35">
        <v>0</v>
      </c>
      <c r="H9" s="36">
        <v>0</v>
      </c>
      <c r="I9" s="35">
        <v>1</v>
      </c>
      <c r="J9" s="35">
        <v>0</v>
      </c>
    </row>
    <row r="10" spans="1:10" ht="14.25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4.25">
      <c r="A11" s="6" t="s">
        <v>68</v>
      </c>
      <c r="B11" s="35">
        <v>2</v>
      </c>
      <c r="C11" s="35" t="s">
        <v>4</v>
      </c>
      <c r="D11" s="35">
        <v>18</v>
      </c>
      <c r="E11" s="35">
        <v>9</v>
      </c>
      <c r="F11" s="35">
        <v>3</v>
      </c>
      <c r="G11" s="35">
        <v>6</v>
      </c>
      <c r="H11" s="35">
        <v>0</v>
      </c>
      <c r="I11" s="35">
        <v>1</v>
      </c>
      <c r="J11" s="35">
        <v>1</v>
      </c>
    </row>
    <row r="12" spans="1:10" ht="14.25">
      <c r="A12" s="6" t="s">
        <v>131</v>
      </c>
      <c r="B12" s="35">
        <v>2</v>
      </c>
      <c r="C12" s="35" t="s">
        <v>4</v>
      </c>
      <c r="D12" s="35">
        <v>18</v>
      </c>
      <c r="E12" s="35">
        <v>9</v>
      </c>
      <c r="F12" s="35">
        <v>3</v>
      </c>
      <c r="G12" s="35">
        <v>6</v>
      </c>
      <c r="H12" s="35">
        <v>0</v>
      </c>
      <c r="I12" s="35">
        <v>1</v>
      </c>
      <c r="J12" s="35">
        <v>1</v>
      </c>
    </row>
    <row r="13" spans="1:10" ht="14.25">
      <c r="A13" s="119" t="s">
        <v>57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14.25">
      <c r="A14" s="6" t="s">
        <v>132</v>
      </c>
      <c r="B14" s="35">
        <v>3</v>
      </c>
      <c r="C14" s="35" t="s">
        <v>4</v>
      </c>
      <c r="D14" s="35">
        <v>18</v>
      </c>
      <c r="E14" s="35">
        <v>9</v>
      </c>
      <c r="F14" s="35">
        <v>3</v>
      </c>
      <c r="G14" s="35">
        <v>6</v>
      </c>
      <c r="H14" s="35">
        <v>0</v>
      </c>
      <c r="I14" s="35">
        <v>1</v>
      </c>
      <c r="J14" s="35">
        <v>1</v>
      </c>
    </row>
    <row r="15" spans="1:10" ht="14.25">
      <c r="A15" s="6" t="s">
        <v>63</v>
      </c>
      <c r="B15" s="35">
        <v>3</v>
      </c>
      <c r="C15" s="35" t="s">
        <v>4</v>
      </c>
      <c r="D15" s="35">
        <v>18</v>
      </c>
      <c r="E15" s="35">
        <v>9</v>
      </c>
      <c r="F15" s="35">
        <v>3</v>
      </c>
      <c r="G15" s="35">
        <v>6</v>
      </c>
      <c r="H15" s="35">
        <v>0</v>
      </c>
      <c r="I15" s="35">
        <v>1</v>
      </c>
      <c r="J15" s="35">
        <v>1</v>
      </c>
    </row>
  </sheetData>
  <sheetProtection selectLockedCells="1" selectUnlockedCells="1"/>
  <mergeCells count="6">
    <mergeCell ref="A13:J13"/>
    <mergeCell ref="A10:J10"/>
    <mergeCell ref="A1:J1"/>
    <mergeCell ref="A2:J2"/>
    <mergeCell ref="A4:J4"/>
    <mergeCell ref="A7:J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5" sqref="A1:J15"/>
    </sheetView>
  </sheetViews>
  <sheetFormatPr defaultColWidth="8.796875" defaultRowHeight="14.25"/>
  <cols>
    <col min="1" max="1" width="30.59765625" style="0" customWidth="1"/>
    <col min="2" max="2" width="5.09765625" style="0" customWidth="1"/>
    <col min="3" max="3" width="5.69921875" style="0" customWidth="1"/>
    <col min="4" max="4" width="5.19921875" style="0" customWidth="1"/>
    <col min="5" max="5" width="5.09765625" style="0" customWidth="1"/>
    <col min="6" max="6" width="4.8984375" style="0" customWidth="1"/>
    <col min="7" max="7" width="4.69921875" style="0" customWidth="1"/>
    <col min="8" max="8" width="5.09765625" style="0" customWidth="1"/>
    <col min="9" max="9" width="5.3984375" style="0" customWidth="1"/>
    <col min="10" max="10" width="5.5" style="0" customWidth="1"/>
  </cols>
  <sheetData>
    <row r="1" spans="1:10" ht="18" customHeight="1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56.25" customHeight="1">
      <c r="A2" s="118" t="s">
        <v>136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87.75">
      <c r="A3" s="62" t="s">
        <v>71</v>
      </c>
      <c r="B3" s="63" t="s">
        <v>26</v>
      </c>
      <c r="C3" s="64" t="s">
        <v>27</v>
      </c>
      <c r="D3" s="64" t="s">
        <v>28</v>
      </c>
      <c r="E3" s="65" t="s">
        <v>29</v>
      </c>
      <c r="F3" s="66" t="s">
        <v>30</v>
      </c>
      <c r="G3" s="66" t="s">
        <v>31</v>
      </c>
      <c r="H3" s="64" t="s">
        <v>32</v>
      </c>
      <c r="I3" s="58" t="s">
        <v>102</v>
      </c>
      <c r="J3" s="58" t="s">
        <v>103</v>
      </c>
    </row>
    <row r="4" spans="1:10" ht="14.25">
      <c r="A4" s="119" t="s">
        <v>56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4.25">
      <c r="A5" s="6" t="s">
        <v>66</v>
      </c>
      <c r="B5" s="35">
        <v>3</v>
      </c>
      <c r="C5" s="35" t="s">
        <v>1</v>
      </c>
      <c r="D5" s="35">
        <v>27</v>
      </c>
      <c r="E5" s="35">
        <v>18</v>
      </c>
      <c r="F5" s="35">
        <v>3</v>
      </c>
      <c r="G5" s="35">
        <v>6</v>
      </c>
      <c r="H5" s="36">
        <v>0</v>
      </c>
      <c r="I5" s="35">
        <v>2</v>
      </c>
      <c r="J5" s="35">
        <v>1</v>
      </c>
    </row>
    <row r="6" spans="1:10" ht="14.25">
      <c r="A6" s="6" t="s">
        <v>67</v>
      </c>
      <c r="B6" s="35">
        <v>3</v>
      </c>
      <c r="C6" s="35" t="s">
        <v>1</v>
      </c>
      <c r="D6" s="35">
        <v>27</v>
      </c>
      <c r="E6" s="35">
        <v>18</v>
      </c>
      <c r="F6" s="35">
        <v>3</v>
      </c>
      <c r="G6" s="35">
        <v>6</v>
      </c>
      <c r="H6" s="36">
        <v>0</v>
      </c>
      <c r="I6" s="35">
        <v>2</v>
      </c>
      <c r="J6" s="35">
        <v>1</v>
      </c>
    </row>
    <row r="7" spans="1:10" ht="14.25">
      <c r="A7" s="119" t="s">
        <v>6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4.25">
      <c r="A8" s="6" t="s">
        <v>133</v>
      </c>
      <c r="B8" s="35">
        <v>1</v>
      </c>
      <c r="C8" s="35" t="s">
        <v>4</v>
      </c>
      <c r="D8" s="35">
        <v>9</v>
      </c>
      <c r="E8" s="35">
        <v>9</v>
      </c>
      <c r="F8" s="35">
        <v>0</v>
      </c>
      <c r="G8" s="35">
        <v>0</v>
      </c>
      <c r="H8" s="36">
        <v>0</v>
      </c>
      <c r="I8" s="35">
        <v>1</v>
      </c>
      <c r="J8" s="35">
        <v>0</v>
      </c>
    </row>
    <row r="9" spans="1:10" ht="14.25">
      <c r="A9" s="6" t="s">
        <v>55</v>
      </c>
      <c r="B9" s="35">
        <v>1</v>
      </c>
      <c r="C9" s="35" t="s">
        <v>4</v>
      </c>
      <c r="D9" s="35">
        <v>9</v>
      </c>
      <c r="E9" s="35">
        <v>9</v>
      </c>
      <c r="F9" s="35">
        <v>0</v>
      </c>
      <c r="G9" s="35">
        <v>0</v>
      </c>
      <c r="H9" s="36">
        <v>0</v>
      </c>
      <c r="I9" s="35">
        <v>1</v>
      </c>
      <c r="J9" s="35">
        <v>0</v>
      </c>
    </row>
    <row r="10" spans="1:10" ht="14.25">
      <c r="A10" s="119" t="s">
        <v>22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4.25">
      <c r="A11" s="6" t="s">
        <v>69</v>
      </c>
      <c r="B11" s="35">
        <v>2</v>
      </c>
      <c r="C11" s="35" t="s">
        <v>4</v>
      </c>
      <c r="D11" s="35">
        <v>18</v>
      </c>
      <c r="E11" s="35">
        <v>9</v>
      </c>
      <c r="F11" s="35">
        <v>3</v>
      </c>
      <c r="G11" s="35">
        <v>6</v>
      </c>
      <c r="H11" s="35">
        <v>0</v>
      </c>
      <c r="I11" s="35">
        <v>1</v>
      </c>
      <c r="J11" s="35">
        <v>1</v>
      </c>
    </row>
    <row r="12" spans="1:10" ht="14.25">
      <c r="A12" s="6" t="s">
        <v>64</v>
      </c>
      <c r="B12" s="35">
        <v>2</v>
      </c>
      <c r="C12" s="35" t="s">
        <v>4</v>
      </c>
      <c r="D12" s="35">
        <v>18</v>
      </c>
      <c r="E12" s="35">
        <v>9</v>
      </c>
      <c r="F12" s="35">
        <v>3</v>
      </c>
      <c r="G12" s="35">
        <v>6</v>
      </c>
      <c r="H12" s="35">
        <v>0</v>
      </c>
      <c r="I12" s="35">
        <v>1</v>
      </c>
      <c r="J12" s="35">
        <v>1</v>
      </c>
    </row>
    <row r="13" spans="1:10" ht="14.25">
      <c r="A13" s="119" t="s">
        <v>57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14.25">
      <c r="A14" s="6" t="s">
        <v>135</v>
      </c>
      <c r="B14" s="35">
        <v>3</v>
      </c>
      <c r="C14" s="35" t="s">
        <v>4</v>
      </c>
      <c r="D14" s="35">
        <v>18</v>
      </c>
      <c r="E14" s="35">
        <v>9</v>
      </c>
      <c r="F14" s="35">
        <v>3</v>
      </c>
      <c r="G14" s="35">
        <v>6</v>
      </c>
      <c r="H14" s="35">
        <v>0</v>
      </c>
      <c r="I14" s="35">
        <v>1</v>
      </c>
      <c r="J14" s="35">
        <v>1</v>
      </c>
    </row>
    <row r="15" spans="1:10" ht="14.25">
      <c r="A15" s="6" t="s">
        <v>65</v>
      </c>
      <c r="B15" s="35">
        <v>3</v>
      </c>
      <c r="C15" s="35" t="s">
        <v>4</v>
      </c>
      <c r="D15" s="35">
        <v>18</v>
      </c>
      <c r="E15" s="35">
        <v>9</v>
      </c>
      <c r="F15" s="35">
        <v>3</v>
      </c>
      <c r="G15" s="35">
        <v>6</v>
      </c>
      <c r="H15" s="35">
        <v>0</v>
      </c>
      <c r="I15" s="35">
        <v>1</v>
      </c>
      <c r="J15" s="35">
        <v>1</v>
      </c>
    </row>
  </sheetData>
  <sheetProtection/>
  <mergeCells count="6">
    <mergeCell ref="A10:J10"/>
    <mergeCell ref="A13:J13"/>
    <mergeCell ref="A1:J1"/>
    <mergeCell ref="A2:J2"/>
    <mergeCell ref="A4:J4"/>
    <mergeCell ref="A7:J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KIKSiG</cp:lastModifiedBy>
  <cp:lastPrinted>2019-10-02T08:01:44Z</cp:lastPrinted>
  <dcterms:created xsi:type="dcterms:W3CDTF">2019-06-05T17:25:13Z</dcterms:created>
  <dcterms:modified xsi:type="dcterms:W3CDTF">2019-10-02T08:05:00Z</dcterms:modified>
  <cp:category/>
  <cp:version/>
  <cp:contentType/>
  <cp:contentStatus/>
</cp:coreProperties>
</file>