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2020\"/>
    </mc:Choice>
  </mc:AlternateContent>
  <bookViews>
    <workbookView xWindow="0" yWindow="0" windowWidth="20490" windowHeight="7605"/>
  </bookViews>
  <sheets>
    <sheet name="Semester I-VII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H50" i="1" l="1"/>
  <c r="G50" i="1"/>
  <c r="F50" i="1"/>
  <c r="E50" i="1"/>
  <c r="C50" i="1"/>
  <c r="B50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H39" i="1"/>
  <c r="G39" i="1"/>
  <c r="F39" i="1"/>
  <c r="F51" i="1" s="1"/>
  <c r="E39" i="1"/>
  <c r="C39" i="1"/>
  <c r="B39" i="1"/>
  <c r="J38" i="1"/>
  <c r="I38" i="1"/>
  <c r="D38" i="1"/>
  <c r="J37" i="1"/>
  <c r="I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H26" i="1"/>
  <c r="G26" i="1"/>
  <c r="F26" i="1"/>
  <c r="E26" i="1"/>
  <c r="C26" i="1"/>
  <c r="B26" i="1"/>
  <c r="J25" i="1"/>
  <c r="I25" i="1"/>
  <c r="D25" i="1"/>
  <c r="J24" i="1"/>
  <c r="I24" i="1"/>
  <c r="D24" i="1"/>
  <c r="J23" i="1"/>
  <c r="I23" i="1"/>
  <c r="D23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H15" i="1"/>
  <c r="G15" i="1"/>
  <c r="F15" i="1"/>
  <c r="E15" i="1"/>
  <c r="C15" i="1"/>
  <c r="B15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I15" i="1" l="1"/>
  <c r="E51" i="1"/>
  <c r="D26" i="1"/>
  <c r="I50" i="1"/>
  <c r="B51" i="1"/>
  <c r="J15" i="1"/>
  <c r="I26" i="1"/>
  <c r="D39" i="1"/>
  <c r="J39" i="1"/>
  <c r="G51" i="1"/>
  <c r="J26" i="1"/>
  <c r="I39" i="1"/>
  <c r="J50" i="1"/>
  <c r="D15" i="1"/>
  <c r="C51" i="1"/>
  <c r="D50" i="1"/>
  <c r="H51" i="1"/>
  <c r="J73" i="1"/>
  <c r="J74" i="1"/>
  <c r="D51" i="1" l="1"/>
  <c r="G52" i="1" s="1"/>
  <c r="J62" i="1"/>
  <c r="I62" i="1"/>
  <c r="D62" i="1"/>
  <c r="H64" i="1"/>
  <c r="E85" i="1"/>
  <c r="F85" i="1"/>
  <c r="G85" i="1"/>
  <c r="E76" i="1"/>
  <c r="F76" i="1"/>
  <c r="G76" i="1"/>
  <c r="E64" i="1"/>
  <c r="F64" i="1"/>
  <c r="G64" i="1"/>
  <c r="D57" i="1"/>
  <c r="D58" i="1"/>
  <c r="D59" i="1"/>
  <c r="D60" i="1"/>
  <c r="D61" i="1"/>
  <c r="D63" i="1"/>
  <c r="D67" i="1"/>
  <c r="D68" i="1"/>
  <c r="D69" i="1"/>
  <c r="D70" i="1"/>
  <c r="D71" i="1"/>
  <c r="D72" i="1"/>
  <c r="D73" i="1"/>
  <c r="D74" i="1"/>
  <c r="D75" i="1"/>
  <c r="D79" i="1"/>
  <c r="D80" i="1"/>
  <c r="D81" i="1"/>
  <c r="D82" i="1"/>
  <c r="D83" i="1"/>
  <c r="D84" i="1"/>
  <c r="I68" i="1"/>
  <c r="J68" i="1"/>
  <c r="I58" i="1"/>
  <c r="J58" i="1"/>
  <c r="I59" i="1"/>
  <c r="J59" i="1"/>
  <c r="I60" i="1"/>
  <c r="J60" i="1"/>
  <c r="I61" i="1"/>
  <c r="J61" i="1"/>
  <c r="I73" i="1"/>
  <c r="I79" i="1"/>
  <c r="J79" i="1"/>
  <c r="I80" i="1"/>
  <c r="J80" i="1"/>
  <c r="I81" i="1"/>
  <c r="J81" i="1"/>
  <c r="I82" i="1"/>
  <c r="J82" i="1"/>
  <c r="I83" i="1"/>
  <c r="J83" i="1"/>
  <c r="I84" i="1"/>
  <c r="J84" i="1"/>
  <c r="J78" i="1"/>
  <c r="I78" i="1"/>
  <c r="I67" i="1"/>
  <c r="J67" i="1"/>
  <c r="I69" i="1"/>
  <c r="J69" i="1"/>
  <c r="I70" i="1"/>
  <c r="J70" i="1"/>
  <c r="I71" i="1"/>
  <c r="J71" i="1"/>
  <c r="I72" i="1"/>
  <c r="J72" i="1"/>
  <c r="I75" i="1"/>
  <c r="J75" i="1"/>
  <c r="J66" i="1"/>
  <c r="I66" i="1"/>
  <c r="I57" i="1"/>
  <c r="J57" i="1"/>
  <c r="I63" i="1"/>
  <c r="J63" i="1"/>
  <c r="B64" i="1"/>
  <c r="D66" i="1"/>
  <c r="D78" i="1"/>
  <c r="C76" i="1"/>
  <c r="C85" i="1"/>
  <c r="C64" i="1"/>
  <c r="B76" i="1"/>
  <c r="H76" i="1"/>
  <c r="B85" i="1"/>
  <c r="B87" i="1" s="1"/>
  <c r="H85" i="1"/>
  <c r="H52" i="1" l="1"/>
  <c r="E52" i="1"/>
  <c r="F52" i="1"/>
  <c r="I76" i="1"/>
  <c r="E86" i="1"/>
  <c r="E87" i="1" s="1"/>
  <c r="D85" i="1"/>
  <c r="F86" i="1"/>
  <c r="F87" i="1" s="1"/>
  <c r="D64" i="1"/>
  <c r="B86" i="1"/>
  <c r="J64" i="1"/>
  <c r="H86" i="1"/>
  <c r="H87" i="1" s="1"/>
  <c r="J76" i="1"/>
  <c r="G86" i="1"/>
  <c r="G87" i="1" s="1"/>
  <c r="D76" i="1"/>
  <c r="I64" i="1"/>
  <c r="I85" i="1"/>
  <c r="J85" i="1"/>
  <c r="C86" i="1"/>
  <c r="C87" i="1" s="1"/>
  <c r="D86" i="1" l="1"/>
  <c r="D87" i="1" s="1"/>
  <c r="H88" i="1" s="1"/>
  <c r="F88" i="1" l="1"/>
  <c r="E88" i="1"/>
  <c r="G88" i="1"/>
</calcChain>
</file>

<file path=xl/sharedStrings.xml><?xml version="1.0" encoding="utf-8"?>
<sst xmlns="http://schemas.openxmlformats.org/spreadsheetml/2006/main" count="167" uniqueCount="90">
  <si>
    <t>ECTS</t>
  </si>
  <si>
    <t>e</t>
  </si>
  <si>
    <t>z</t>
  </si>
  <si>
    <t xml:space="preserve">Σ   </t>
  </si>
  <si>
    <t>Marketing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</si>
  <si>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</si>
  <si>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</si>
  <si>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</si>
  <si>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</si>
  <si>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</si>
  <si>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</si>
  <si>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</si>
  <si>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</si>
  <si>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</si>
  <si>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</si>
  <si>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</si>
  <si>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Mathematics 1</t>
  </si>
  <si>
    <t>Chemistry</t>
  </si>
  <si>
    <t>Physics</t>
  </si>
  <si>
    <t>Macroeconomics</t>
  </si>
  <si>
    <t>Information Technology</t>
  </si>
  <si>
    <t>Management</t>
  </si>
  <si>
    <t>Methodology of studies</t>
  </si>
  <si>
    <t>SEMESTER II</t>
  </si>
  <si>
    <t>Foreign Language 1</t>
  </si>
  <si>
    <t>Physical education 1</t>
  </si>
  <si>
    <t>Mathematics 2</t>
  </si>
  <si>
    <t>Microeconomics</t>
  </si>
  <si>
    <t>Materials Science</t>
  </si>
  <si>
    <t>Engineering design and engineering graphics 1</t>
  </si>
  <si>
    <t>Finance and accounting</t>
  </si>
  <si>
    <t>Informatics and computer-aided engineering</t>
  </si>
  <si>
    <t>SEMESTER III</t>
  </si>
  <si>
    <t>Foreign Language 2</t>
  </si>
  <si>
    <t>Physical education 2</t>
  </si>
  <si>
    <t>Engineering design and engineering graphics  2</t>
  </si>
  <si>
    <t>Cost calculation for engineers</t>
  </si>
  <si>
    <t>Ecology and environmental management</t>
  </si>
  <si>
    <t>Mathematical Statistics</t>
  </si>
  <si>
    <t>Operations Research</t>
  </si>
  <si>
    <t>Logistics in enterprise</t>
  </si>
  <si>
    <t>Production processes  1</t>
  </si>
  <si>
    <t>SEMESTER IV</t>
  </si>
  <si>
    <t>Foreign Language 3</t>
  </si>
  <si>
    <t>Application software packages</t>
  </si>
  <si>
    <t>Production processes 2</t>
  </si>
  <si>
    <t>Statistical process control</t>
  </si>
  <si>
    <t>Control Systems</t>
  </si>
  <si>
    <t>Production management and services</t>
  </si>
  <si>
    <t>Metrology</t>
  </si>
  <si>
    <t>Ergonomics, work safety and protection of intellectual property</t>
  </si>
  <si>
    <t>Electrical Engineering and Energy Law</t>
  </si>
  <si>
    <t>Total number of hours in semesters 1 - 4</t>
  </si>
  <si>
    <t>Percentage share [%]</t>
  </si>
  <si>
    <t>Quality and Safety Managamet</t>
  </si>
  <si>
    <t>Thermodynamic heat processes</t>
  </si>
  <si>
    <t>Total number of hours in semesters  5-7</t>
  </si>
  <si>
    <t>Total number of hours in semesters  1-7</t>
  </si>
  <si>
    <t>Commodities</t>
  </si>
  <si>
    <t>Food Processing Machinery</t>
  </si>
  <si>
    <t>Thermal engineering</t>
  </si>
  <si>
    <t>Machine Design</t>
  </si>
  <si>
    <t>Engineering of cereal and baking processing  1</t>
  </si>
  <si>
    <t>Machinery operation and maintenance in food industry</t>
  </si>
  <si>
    <t>Engineering of cereal and baking processing  2</t>
  </si>
  <si>
    <t>Processing of food from animal origin</t>
  </si>
  <si>
    <t>Engineering aspects of food processing</t>
  </si>
  <si>
    <t>Management of by-products in the food industry</t>
  </si>
  <si>
    <t>Physical properties of raw materials and food</t>
  </si>
  <si>
    <t>Refrigeration and equipment</t>
  </si>
  <si>
    <t>Management of drying processes</t>
  </si>
  <si>
    <t>Diploma Seminar  1</t>
  </si>
  <si>
    <t>Diploma Seminar  2</t>
  </si>
  <si>
    <t>Student practices - 4 weeks</t>
  </si>
  <si>
    <t>Acquisition of finance from European Fund</t>
  </si>
  <si>
    <t>Packaging systems</t>
  </si>
  <si>
    <t>Food engineering operations in fruit and vegetable industrial plants</t>
  </si>
  <si>
    <t>Engineering the production of feed</t>
  </si>
  <si>
    <t>Design of agri-food investment</t>
  </si>
  <si>
    <t>General food technology</t>
  </si>
  <si>
    <t>SEMESTER V</t>
  </si>
  <si>
    <t>SEMESTER VI</t>
  </si>
  <si>
    <t>SEMESTER VII</t>
  </si>
  <si>
    <t>Economic law</t>
  </si>
  <si>
    <t>Engineering project and diploma examination</t>
  </si>
  <si>
    <t>Main field of study Management and Production Engineering, field of specialization Management and Food Processing Engineering.  Full-time, first cycle study programme. Pursuant to Resolution No. 76 / 2018-2019, the Senate of the University of Life Sciences in Lublin is obligatory for the recruitment of 2020/2021</t>
  </si>
  <si>
    <t>Social communication*</t>
  </si>
  <si>
    <t>Art of negotiation*</t>
  </si>
  <si>
    <t>Labor market*</t>
  </si>
  <si>
    <t>* Humanities and social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</si>
</sst>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6" fillId="0" borderId="0"/>
    <xf numFmtId="0" fontId="26" fillId="0" borderId="0"/>
    <xf numFmtId="0" fontId="27" fillId="0" borderId="0"/>
    <xf numFmtId="164" fontId="1" fillId="0" borderId="0"/>
  </cellStyleXfs>
  <cellXfs count="125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6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2" fillId="0" borderId="0" xfId="2" applyFont="1" applyFill="1"/>
    <xf numFmtId="1" fontId="14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1" fillId="0" borderId="0" xfId="2" applyNumberFormat="1" applyFont="1" applyFill="1" applyBorder="1" applyAlignment="1">
      <alignment horizontal="center"/>
    </xf>
    <xf numFmtId="1" fontId="18" fillId="0" borderId="0" xfId="2" applyNumberFormat="1" applyFont="1" applyFill="1" applyBorder="1" applyAlignment="1">
      <alignment horizontal="center"/>
    </xf>
    <xf numFmtId="1" fontId="22" fillId="0" borderId="0" xfId="2" applyNumberFormat="1" applyFont="1" applyFill="1" applyBorder="1" applyAlignment="1">
      <alignment horizontal="center"/>
    </xf>
    <xf numFmtId="9" fontId="23" fillId="0" borderId="0" xfId="2" applyNumberFormat="1" applyFont="1" applyFill="1" applyBorder="1" applyAlignment="1">
      <alignment horizontal="center"/>
    </xf>
    <xf numFmtId="1" fontId="23" fillId="0" borderId="0" xfId="2" applyNumberFormat="1" applyFont="1" applyFill="1" applyBorder="1" applyAlignment="1">
      <alignment horizontal="center"/>
    </xf>
    <xf numFmtId="165" fontId="21" fillId="0" borderId="0" xfId="2" applyNumberFormat="1" applyFont="1" applyFill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2" fillId="0" borderId="0" xfId="2" applyFont="1" applyFill="1"/>
    <xf numFmtId="0" fontId="20" fillId="0" borderId="0" xfId="2" applyFont="1" applyBorder="1" applyAlignment="1">
      <alignment horizontal="right"/>
    </xf>
    <xf numFmtId="0" fontId="20" fillId="0" borderId="0" xfId="2" applyFont="1" applyFill="1"/>
    <xf numFmtId="0" fontId="6" fillId="0" borderId="0" xfId="2" applyFont="1"/>
    <xf numFmtId="1" fontId="3" fillId="0" borderId="0" xfId="2" applyNumberFormat="1" applyFont="1"/>
    <xf numFmtId="1" fontId="16" fillId="0" borderId="0" xfId="2" applyNumberFormat="1" applyFont="1" applyFill="1"/>
    <xf numFmtId="1" fontId="11" fillId="0" borderId="0" xfId="2" applyNumberFormat="1" applyFont="1" applyFill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1" fillId="2" borderId="4" xfId="2" applyNumberFormat="1" applyFont="1" applyFill="1" applyBorder="1" applyAlignment="1">
      <alignment horizontal="center" vertical="center"/>
    </xf>
    <xf numFmtId="1" fontId="10" fillId="2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1" fontId="10" fillId="2" borderId="5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1" fontId="5" fillId="0" borderId="4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/>
    </xf>
    <xf numFmtId="1" fontId="10" fillId="3" borderId="4" xfId="2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1" fontId="10" fillId="2" borderId="4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1" fontId="13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1" fontId="10" fillId="0" borderId="4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" fontId="16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Border="1" applyAlignment="1">
      <alignment horizontal="center" vertical="center"/>
    </xf>
    <xf numFmtId="1" fontId="10" fillId="2" borderId="10" xfId="2" applyNumberFormat="1" applyFont="1" applyFill="1" applyBorder="1" applyAlignment="1">
      <alignment horizontal="center" vertical="center"/>
    </xf>
    <xf numFmtId="1" fontId="10" fillId="2" borderId="9" xfId="2" applyNumberFormat="1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1" fontId="11" fillId="2" borderId="9" xfId="2" applyNumberFormat="1" applyFont="1" applyFill="1" applyBorder="1" applyAlignment="1">
      <alignment horizontal="center" vertical="center"/>
    </xf>
    <xf numFmtId="1" fontId="10" fillId="3" borderId="4" xfId="2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/>
    </xf>
    <xf numFmtId="0" fontId="11" fillId="2" borderId="4" xfId="2" applyFont="1" applyFill="1" applyBorder="1" applyAlignment="1">
      <alignment horizontal="right" vertical="center" wrapText="1"/>
    </xf>
    <xf numFmtId="0" fontId="11" fillId="2" borderId="4" xfId="2" applyFont="1" applyFill="1" applyBorder="1" applyAlignment="1">
      <alignment horizontal="center" vertical="center" wrapText="1"/>
    </xf>
    <xf numFmtId="1" fontId="11" fillId="2" borderId="4" xfId="2" applyNumberFormat="1" applyFont="1" applyFill="1" applyBorder="1" applyAlignment="1">
      <alignment horizontal="center" vertical="center" wrapText="1"/>
    </xf>
    <xf numFmtId="1" fontId="11" fillId="2" borderId="6" xfId="2" applyNumberFormat="1" applyFont="1" applyFill="1" applyBorder="1" applyAlignment="1">
      <alignment horizontal="center" vertical="center" wrapText="1"/>
    </xf>
    <xf numFmtId="1" fontId="10" fillId="3" borderId="4" xfId="2" applyNumberFormat="1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right" vertical="center" wrapText="1"/>
    </xf>
    <xf numFmtId="1" fontId="10" fillId="4" borderId="4" xfId="2" applyNumberFormat="1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1" fontId="11" fillId="4" borderId="4" xfId="2" applyNumberFormat="1" applyFont="1" applyFill="1" applyBorder="1" applyAlignment="1">
      <alignment horizontal="center" vertical="center" wrapText="1"/>
    </xf>
    <xf numFmtId="1" fontId="11" fillId="4" borderId="6" xfId="2" applyNumberFormat="1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1" fontId="10" fillId="2" borderId="5" xfId="2" applyNumberFormat="1" applyFont="1" applyFill="1" applyBorder="1" applyAlignment="1">
      <alignment horizontal="center" vertical="center" wrapText="1"/>
    </xf>
    <xf numFmtId="1" fontId="14" fillId="0" borderId="0" xfId="2" applyNumberFormat="1" applyFont="1" applyFill="1" applyBorder="1" applyAlignment="1">
      <alignment horizontal="center" vertical="center" wrapText="1"/>
    </xf>
    <xf numFmtId="1" fontId="10" fillId="4" borderId="4" xfId="2" applyNumberFormat="1" applyFont="1" applyFill="1" applyBorder="1" applyAlignment="1">
      <alignment horizontal="left" vertical="center" wrapText="1"/>
    </xf>
    <xf numFmtId="1" fontId="13" fillId="0" borderId="0" xfId="2" applyNumberFormat="1" applyFont="1" applyFill="1" applyBorder="1" applyAlignment="1">
      <alignment vertical="center" wrapText="1"/>
    </xf>
    <xf numFmtId="1" fontId="17" fillId="0" borderId="0" xfId="2" applyNumberFormat="1" applyFont="1" applyFill="1" applyBorder="1" applyAlignment="1">
      <alignment horizontal="center" vertical="center" wrapText="1"/>
    </xf>
    <xf numFmtId="1" fontId="25" fillId="0" borderId="0" xfId="2" applyNumberFormat="1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vertical="center"/>
    </xf>
    <xf numFmtId="1" fontId="4" fillId="4" borderId="4" xfId="2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wrapText="1"/>
    </xf>
    <xf numFmtId="1" fontId="10" fillId="4" borderId="4" xfId="2" applyNumberFormat="1" applyFont="1" applyFill="1" applyBorder="1" applyAlignment="1">
      <alignment horizontal="center" vertical="center"/>
    </xf>
    <xf numFmtId="1" fontId="10" fillId="4" borderId="2" xfId="2" applyNumberFormat="1" applyFont="1" applyFill="1" applyBorder="1" applyAlignment="1">
      <alignment horizontal="center" vertical="center"/>
    </xf>
    <xf numFmtId="1" fontId="10" fillId="4" borderId="3" xfId="2" applyNumberFormat="1" applyFont="1" applyFill="1" applyBorder="1" applyAlignment="1">
      <alignment horizontal="center" vertical="center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3" xfId="2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4" fillId="4" borderId="4" xfId="2" applyFont="1" applyFill="1" applyBorder="1" applyAlignment="1">
      <alignment horizontal="left" vertical="center"/>
    </xf>
    <xf numFmtId="0" fontId="15" fillId="0" borderId="4" xfId="2" applyFont="1" applyBorder="1" applyAlignment="1">
      <alignment horizontal="center"/>
    </xf>
    <xf numFmtId="0" fontId="7" fillId="4" borderId="4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1" fontId="28" fillId="0" borderId="4" xfId="2" applyNumberFormat="1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11" fillId="3" borderId="6" xfId="2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left" vertical="center" wrapText="1"/>
    </xf>
    <xf numFmtId="0" fontId="11" fillId="3" borderId="8" xfId="2" applyFont="1" applyFill="1" applyBorder="1" applyAlignment="1">
      <alignment horizontal="left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topLeftCell="A76" zoomScale="145" zoomScaleNormal="145" workbookViewId="0">
      <selection activeCell="E75" sqref="E75"/>
    </sheetView>
  </sheetViews>
  <sheetFormatPr defaultColWidth="13" defaultRowHeight="12.75" x14ac:dyDescent="0.2"/>
  <cols>
    <col min="1" max="1" width="42.28515625" style="1" customWidth="1"/>
    <col min="2" max="2" width="6.28515625" style="26" customWidth="1"/>
    <col min="3" max="7" width="6.28515625" style="2" customWidth="1"/>
    <col min="8" max="8" width="5.28515625" style="2" customWidth="1"/>
    <col min="9" max="9" width="6.28515625" style="2" customWidth="1"/>
    <col min="10" max="10" width="4.28515625" style="3" customWidth="1"/>
    <col min="11" max="16384" width="13" style="4"/>
  </cols>
  <sheetData>
    <row r="1" spans="1:10" x14ac:dyDescent="0.2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48.75" customHeight="1" x14ac:dyDescent="0.2">
      <c r="A2" s="115" t="s">
        <v>85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6" customFormat="1" ht="93.75" customHeight="1" x14ac:dyDescent="0.25">
      <c r="A3" s="35" t="s">
        <v>6</v>
      </c>
      <c r="B3" s="48" t="s">
        <v>0</v>
      </c>
      <c r="C3" s="79" t="s">
        <v>7</v>
      </c>
      <c r="D3" s="79" t="s">
        <v>8</v>
      </c>
      <c r="E3" s="80" t="s">
        <v>9</v>
      </c>
      <c r="F3" s="79" t="s">
        <v>10</v>
      </c>
      <c r="G3" s="79" t="s">
        <v>11</v>
      </c>
      <c r="H3" s="79" t="s">
        <v>12</v>
      </c>
      <c r="I3" s="79" t="s">
        <v>13</v>
      </c>
      <c r="J3" s="79" t="s">
        <v>14</v>
      </c>
    </row>
    <row r="4" spans="1:10" s="6" customFormat="1" ht="12.75" customHeight="1" x14ac:dyDescent="0.25">
      <c r="A4" s="116" t="s">
        <v>15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s="7" customFormat="1" ht="12.6" customHeight="1" x14ac:dyDescent="0.25">
      <c r="A5" s="44" t="s">
        <v>25</v>
      </c>
      <c r="B5" s="56">
        <v>0</v>
      </c>
      <c r="C5" s="52" t="s">
        <v>2</v>
      </c>
      <c r="D5" s="47">
        <f t="shared" ref="D5" si="0">SUM(E5:H5)</f>
        <v>30</v>
      </c>
      <c r="E5" s="48"/>
      <c r="F5" s="49">
        <v>30</v>
      </c>
      <c r="G5" s="49"/>
      <c r="H5" s="47"/>
      <c r="I5" s="53">
        <f>ROUNDUP(E5/15,0)</f>
        <v>0</v>
      </c>
      <c r="J5" s="51">
        <f>ROUNDUP((F5+G5+H5)/15,0)</f>
        <v>2</v>
      </c>
    </row>
    <row r="6" spans="1:10" s="7" customFormat="1" ht="12.6" customHeight="1" x14ac:dyDescent="0.25">
      <c r="A6" s="44" t="s">
        <v>16</v>
      </c>
      <c r="B6" s="45">
        <v>4</v>
      </c>
      <c r="C6" s="52" t="s">
        <v>2</v>
      </c>
      <c r="D6" s="47">
        <f>SUM(E6:H6)</f>
        <v>45</v>
      </c>
      <c r="E6" s="48">
        <v>15</v>
      </c>
      <c r="F6" s="49">
        <v>30</v>
      </c>
      <c r="G6" s="49"/>
      <c r="H6" s="50"/>
      <c r="I6" s="53">
        <f>ROUNDUP(E6/15,0)</f>
        <v>1</v>
      </c>
      <c r="J6" s="51">
        <f>ROUNDUP((F6+G6+H6)/15,0)</f>
        <v>2</v>
      </c>
    </row>
    <row r="7" spans="1:10" s="7" customFormat="1" ht="12.6" customHeight="1" x14ac:dyDescent="0.25">
      <c r="A7" s="44" t="s">
        <v>17</v>
      </c>
      <c r="B7" s="45">
        <v>4</v>
      </c>
      <c r="C7" s="52" t="s">
        <v>2</v>
      </c>
      <c r="D7" s="47">
        <f>SUM(E7:H7)</f>
        <v>45</v>
      </c>
      <c r="E7" s="48">
        <v>15</v>
      </c>
      <c r="F7" s="49">
        <v>10</v>
      </c>
      <c r="G7" s="49">
        <v>20</v>
      </c>
      <c r="H7" s="50"/>
      <c r="I7" s="53">
        <f>ROUNDUP(E7/15,0)</f>
        <v>1</v>
      </c>
      <c r="J7" s="51">
        <f>ROUNDUP((F7+G7+H7)/15,0)</f>
        <v>2</v>
      </c>
    </row>
    <row r="8" spans="1:10" s="7" customFormat="1" ht="12.6" customHeight="1" x14ac:dyDescent="0.25">
      <c r="A8" s="44" t="s">
        <v>18</v>
      </c>
      <c r="B8" s="45">
        <v>5</v>
      </c>
      <c r="C8" s="52" t="s">
        <v>1</v>
      </c>
      <c r="D8" s="47">
        <f>SUM(E8:H8)</f>
        <v>45</v>
      </c>
      <c r="E8" s="48">
        <v>15</v>
      </c>
      <c r="F8" s="49">
        <v>10</v>
      </c>
      <c r="G8" s="49">
        <v>20</v>
      </c>
      <c r="H8" s="50"/>
      <c r="I8" s="53">
        <f>ROUNDUP(E8/15,0)</f>
        <v>1</v>
      </c>
      <c r="J8" s="51">
        <f>ROUNDUP((F8+G8+H8)/15,0)</f>
        <v>2</v>
      </c>
    </row>
    <row r="9" spans="1:10" s="7" customFormat="1" ht="12.6" customHeight="1" x14ac:dyDescent="0.25">
      <c r="A9" s="44" t="s">
        <v>19</v>
      </c>
      <c r="B9" s="45">
        <v>4</v>
      </c>
      <c r="C9" s="52" t="s">
        <v>2</v>
      </c>
      <c r="D9" s="47">
        <f t="shared" ref="D9:D14" si="1">SUM(E9:H9)</f>
        <v>30</v>
      </c>
      <c r="E9" s="48">
        <v>15</v>
      </c>
      <c r="F9" s="49">
        <v>5</v>
      </c>
      <c r="G9" s="49">
        <v>10</v>
      </c>
      <c r="H9" s="50"/>
      <c r="I9" s="53">
        <f t="shared" ref="I9:I14" si="2">ROUNDUP(E9/15,0)</f>
        <v>1</v>
      </c>
      <c r="J9" s="51">
        <f t="shared" ref="J9:J14" si="3">ROUNDUP((F9+G9+H9)/15,0)</f>
        <v>1</v>
      </c>
    </row>
    <row r="10" spans="1:10" s="7" customFormat="1" ht="12.6" customHeight="1" x14ac:dyDescent="0.25">
      <c r="A10" s="44" t="s">
        <v>20</v>
      </c>
      <c r="B10" s="45">
        <v>2</v>
      </c>
      <c r="C10" s="52" t="s">
        <v>2</v>
      </c>
      <c r="D10" s="47">
        <f t="shared" si="1"/>
        <v>30</v>
      </c>
      <c r="E10" s="48"/>
      <c r="F10" s="49"/>
      <c r="G10" s="49">
        <v>30</v>
      </c>
      <c r="H10" s="50"/>
      <c r="I10" s="53">
        <f t="shared" si="2"/>
        <v>0</v>
      </c>
      <c r="J10" s="51">
        <f t="shared" si="3"/>
        <v>2</v>
      </c>
    </row>
    <row r="11" spans="1:10" s="7" customFormat="1" ht="12.6" customHeight="1" x14ac:dyDescent="0.25">
      <c r="A11" s="44" t="s">
        <v>21</v>
      </c>
      <c r="B11" s="45">
        <v>5</v>
      </c>
      <c r="C11" s="52" t="s">
        <v>1</v>
      </c>
      <c r="D11" s="47">
        <f t="shared" si="1"/>
        <v>45</v>
      </c>
      <c r="E11" s="48">
        <v>30</v>
      </c>
      <c r="F11" s="49">
        <v>15</v>
      </c>
      <c r="G11" s="49"/>
      <c r="H11" s="50"/>
      <c r="I11" s="53">
        <f t="shared" si="2"/>
        <v>2</v>
      </c>
      <c r="J11" s="51">
        <f t="shared" si="3"/>
        <v>1</v>
      </c>
    </row>
    <row r="12" spans="1:10" s="8" customFormat="1" ht="12.6" customHeight="1" x14ac:dyDescent="0.25">
      <c r="A12" s="78" t="s">
        <v>86</v>
      </c>
      <c r="B12" s="45">
        <v>2</v>
      </c>
      <c r="C12" s="52" t="s">
        <v>2</v>
      </c>
      <c r="D12" s="47">
        <f t="shared" si="1"/>
        <v>30</v>
      </c>
      <c r="E12" s="48">
        <v>30</v>
      </c>
      <c r="F12" s="49"/>
      <c r="G12" s="49"/>
      <c r="H12" s="50"/>
      <c r="I12" s="53">
        <f t="shared" si="2"/>
        <v>2</v>
      </c>
      <c r="J12" s="51">
        <f t="shared" si="3"/>
        <v>0</v>
      </c>
    </row>
    <row r="13" spans="1:10" s="7" customFormat="1" ht="12.6" customHeight="1" x14ac:dyDescent="0.25">
      <c r="A13" s="44" t="s">
        <v>27</v>
      </c>
      <c r="B13" s="45">
        <v>4</v>
      </c>
      <c r="C13" s="52" t="s">
        <v>1</v>
      </c>
      <c r="D13" s="47">
        <f t="shared" si="1"/>
        <v>45</v>
      </c>
      <c r="E13" s="48">
        <v>15</v>
      </c>
      <c r="F13" s="54">
        <v>10</v>
      </c>
      <c r="G13" s="54">
        <v>20</v>
      </c>
      <c r="H13" s="47"/>
      <c r="I13" s="53">
        <f t="shared" si="2"/>
        <v>1</v>
      </c>
      <c r="J13" s="51">
        <f t="shared" si="3"/>
        <v>2</v>
      </c>
    </row>
    <row r="14" spans="1:10" s="9" customFormat="1" ht="12.6" customHeight="1" x14ac:dyDescent="0.25">
      <c r="A14" s="44" t="s">
        <v>22</v>
      </c>
      <c r="B14" s="45"/>
      <c r="C14" s="46"/>
      <c r="D14" s="47">
        <f t="shared" si="1"/>
        <v>5</v>
      </c>
      <c r="E14" s="48">
        <v>5</v>
      </c>
      <c r="F14" s="48"/>
      <c r="G14" s="48"/>
      <c r="H14" s="55"/>
      <c r="I14" s="53">
        <f t="shared" si="2"/>
        <v>1</v>
      </c>
      <c r="J14" s="51">
        <f t="shared" si="3"/>
        <v>0</v>
      </c>
    </row>
    <row r="15" spans="1:10" s="8" customFormat="1" ht="12.6" customHeight="1" x14ac:dyDescent="0.25">
      <c r="A15" s="81" t="s">
        <v>3</v>
      </c>
      <c r="B15" s="43">
        <f>SUM(B5:B14)</f>
        <v>30</v>
      </c>
      <c r="C15" s="82">
        <f>COUNTIF(C5:C14,"e")</f>
        <v>3</v>
      </c>
      <c r="D15" s="83">
        <f t="shared" ref="D15:J15" si="4">SUM(D5:D14)</f>
        <v>350</v>
      </c>
      <c r="E15" s="83">
        <f t="shared" si="4"/>
        <v>140</v>
      </c>
      <c r="F15" s="83">
        <f t="shared" si="4"/>
        <v>110</v>
      </c>
      <c r="G15" s="83">
        <f t="shared" si="4"/>
        <v>100</v>
      </c>
      <c r="H15" s="83">
        <f t="shared" si="4"/>
        <v>0</v>
      </c>
      <c r="I15" s="84">
        <f t="shared" si="4"/>
        <v>10</v>
      </c>
      <c r="J15" s="85">
        <f t="shared" si="4"/>
        <v>14</v>
      </c>
    </row>
    <row r="16" spans="1:10" s="8" customFormat="1" ht="12.6" customHeight="1" x14ac:dyDescent="0.25">
      <c r="A16" s="119" t="s">
        <v>23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s="8" customFormat="1" ht="12.6" customHeight="1" x14ac:dyDescent="0.25">
      <c r="A17" s="44" t="s">
        <v>24</v>
      </c>
      <c r="B17" s="56">
        <v>2</v>
      </c>
      <c r="C17" s="52" t="s">
        <v>2</v>
      </c>
      <c r="D17" s="47">
        <f t="shared" ref="D17:D25" si="5">SUM(E17:H17)</f>
        <v>30</v>
      </c>
      <c r="E17" s="47"/>
      <c r="F17" s="47"/>
      <c r="G17" s="57">
        <v>30</v>
      </c>
      <c r="H17" s="47"/>
      <c r="I17" s="53">
        <f>ROUNDUP(E17/15,0)</f>
        <v>0</v>
      </c>
      <c r="J17" s="51">
        <f>ROUNDUP((F17+G17+H17)/15,0)</f>
        <v>2</v>
      </c>
    </row>
    <row r="18" spans="1:10" s="8" customFormat="1" ht="12.6" customHeight="1" x14ac:dyDescent="0.25">
      <c r="A18" s="44" t="s">
        <v>34</v>
      </c>
      <c r="B18" s="56">
        <v>0</v>
      </c>
      <c r="C18" s="52" t="s">
        <v>2</v>
      </c>
      <c r="D18" s="47">
        <f t="shared" si="5"/>
        <v>30</v>
      </c>
      <c r="E18" s="48"/>
      <c r="F18" s="49">
        <v>30</v>
      </c>
      <c r="G18" s="49"/>
      <c r="H18" s="47"/>
      <c r="I18" s="53">
        <f t="shared" ref="I18:I25" si="6">ROUNDUP(E18/15,0)</f>
        <v>0</v>
      </c>
      <c r="J18" s="51">
        <f t="shared" ref="J18:J25" si="7">ROUNDUP((F18+G18+H18)/15,0)</f>
        <v>2</v>
      </c>
    </row>
    <row r="19" spans="1:10" s="10" customFormat="1" ht="12.6" customHeight="1" x14ac:dyDescent="0.25">
      <c r="A19" s="44" t="s">
        <v>26</v>
      </c>
      <c r="B19" s="56">
        <v>5</v>
      </c>
      <c r="C19" s="52" t="s">
        <v>1</v>
      </c>
      <c r="D19" s="47">
        <f t="shared" si="5"/>
        <v>45</v>
      </c>
      <c r="E19" s="48">
        <v>15</v>
      </c>
      <c r="F19" s="49">
        <v>30</v>
      </c>
      <c r="G19" s="49"/>
      <c r="H19" s="47"/>
      <c r="I19" s="53">
        <f t="shared" si="6"/>
        <v>1</v>
      </c>
      <c r="J19" s="51">
        <f t="shared" si="7"/>
        <v>2</v>
      </c>
    </row>
    <row r="20" spans="1:10" s="9" customFormat="1" ht="14.25" customHeight="1" x14ac:dyDescent="0.25">
      <c r="A20" s="44" t="s">
        <v>83</v>
      </c>
      <c r="B20" s="45">
        <v>2</v>
      </c>
      <c r="C20" s="46" t="s">
        <v>2</v>
      </c>
      <c r="D20" s="47">
        <f t="shared" si="5"/>
        <v>30</v>
      </c>
      <c r="E20" s="48">
        <v>30</v>
      </c>
      <c r="F20" s="49"/>
      <c r="G20" s="49"/>
      <c r="H20" s="47"/>
      <c r="I20" s="53">
        <f t="shared" si="6"/>
        <v>2</v>
      </c>
      <c r="J20" s="51">
        <f t="shared" si="7"/>
        <v>0</v>
      </c>
    </row>
    <row r="21" spans="1:10" s="8" customFormat="1" ht="12.6" customHeight="1" x14ac:dyDescent="0.25">
      <c r="A21" s="44" t="s">
        <v>28</v>
      </c>
      <c r="B21" s="45">
        <v>5</v>
      </c>
      <c r="C21" s="46" t="s">
        <v>1</v>
      </c>
      <c r="D21" s="47">
        <f t="shared" si="5"/>
        <v>45</v>
      </c>
      <c r="E21" s="48">
        <v>15</v>
      </c>
      <c r="F21" s="49">
        <v>10</v>
      </c>
      <c r="G21" s="49">
        <v>20</v>
      </c>
      <c r="H21" s="47"/>
      <c r="I21" s="53">
        <f t="shared" si="6"/>
        <v>1</v>
      </c>
      <c r="J21" s="51">
        <f t="shared" si="7"/>
        <v>2</v>
      </c>
    </row>
    <row r="22" spans="1:10" s="7" customFormat="1" ht="12.6" customHeight="1" x14ac:dyDescent="0.25">
      <c r="A22" s="44" t="s">
        <v>29</v>
      </c>
      <c r="B22" s="45">
        <v>4</v>
      </c>
      <c r="C22" s="52" t="s">
        <v>2</v>
      </c>
      <c r="D22" s="47">
        <f t="shared" si="5"/>
        <v>45</v>
      </c>
      <c r="E22" s="47">
        <v>15</v>
      </c>
      <c r="F22" s="47">
        <v>10</v>
      </c>
      <c r="G22" s="49">
        <v>20</v>
      </c>
      <c r="H22" s="47"/>
      <c r="I22" s="53">
        <f t="shared" si="6"/>
        <v>1</v>
      </c>
      <c r="J22" s="51">
        <f t="shared" si="7"/>
        <v>2</v>
      </c>
    </row>
    <row r="23" spans="1:10" s="9" customFormat="1" ht="12.6" customHeight="1" x14ac:dyDescent="0.25">
      <c r="A23" s="44" t="s">
        <v>30</v>
      </c>
      <c r="B23" s="45">
        <v>4</v>
      </c>
      <c r="C23" s="52" t="s">
        <v>2</v>
      </c>
      <c r="D23" s="47">
        <f>SUM(E23:H23)</f>
        <v>45</v>
      </c>
      <c r="E23" s="47">
        <v>15</v>
      </c>
      <c r="F23" s="47">
        <v>10</v>
      </c>
      <c r="G23" s="49">
        <v>20</v>
      </c>
      <c r="H23" s="47"/>
      <c r="I23" s="53">
        <f t="shared" si="6"/>
        <v>1</v>
      </c>
      <c r="J23" s="51">
        <f t="shared" si="7"/>
        <v>2</v>
      </c>
    </row>
    <row r="24" spans="1:10" s="9" customFormat="1" ht="12.6" customHeight="1" x14ac:dyDescent="0.25">
      <c r="A24" s="58" t="s">
        <v>36</v>
      </c>
      <c r="B24" s="45">
        <v>4</v>
      </c>
      <c r="C24" s="52" t="s">
        <v>1</v>
      </c>
      <c r="D24" s="47">
        <f>SUM(E24:H24)</f>
        <v>45</v>
      </c>
      <c r="E24" s="47">
        <v>15</v>
      </c>
      <c r="F24" s="47">
        <v>10</v>
      </c>
      <c r="G24" s="49">
        <v>20</v>
      </c>
      <c r="H24" s="47"/>
      <c r="I24" s="53">
        <f t="shared" si="6"/>
        <v>1</v>
      </c>
      <c r="J24" s="51">
        <f t="shared" si="7"/>
        <v>2</v>
      </c>
    </row>
    <row r="25" spans="1:10" s="7" customFormat="1" ht="12.6" customHeight="1" x14ac:dyDescent="0.25">
      <c r="A25" s="44" t="s">
        <v>31</v>
      </c>
      <c r="B25" s="45">
        <v>4</v>
      </c>
      <c r="C25" s="52" t="s">
        <v>2</v>
      </c>
      <c r="D25" s="47">
        <f t="shared" si="5"/>
        <v>45</v>
      </c>
      <c r="E25" s="47">
        <v>15</v>
      </c>
      <c r="F25" s="47">
        <v>10</v>
      </c>
      <c r="G25" s="49">
        <v>20</v>
      </c>
      <c r="H25" s="47"/>
      <c r="I25" s="53">
        <f t="shared" si="6"/>
        <v>1</v>
      </c>
      <c r="J25" s="51">
        <f t="shared" si="7"/>
        <v>2</v>
      </c>
    </row>
    <row r="26" spans="1:10" s="7" customFormat="1" ht="12.6" customHeight="1" x14ac:dyDescent="0.25">
      <c r="A26" s="81" t="s">
        <v>3</v>
      </c>
      <c r="B26" s="43">
        <f>SUM(B17:B25)</f>
        <v>30</v>
      </c>
      <c r="C26" s="82">
        <f>COUNTIF(C17:C25,"e")</f>
        <v>3</v>
      </c>
      <c r="D26" s="83">
        <f t="shared" ref="D26:J26" si="8">SUM(D17:D25)</f>
        <v>360</v>
      </c>
      <c r="E26" s="83">
        <f t="shared" si="8"/>
        <v>120</v>
      </c>
      <c r="F26" s="83">
        <f t="shared" si="8"/>
        <v>110</v>
      </c>
      <c r="G26" s="83">
        <f t="shared" si="8"/>
        <v>130</v>
      </c>
      <c r="H26" s="83">
        <f t="shared" si="8"/>
        <v>0</v>
      </c>
      <c r="I26" s="84">
        <f t="shared" si="8"/>
        <v>8</v>
      </c>
      <c r="J26" s="85">
        <f t="shared" si="8"/>
        <v>16</v>
      </c>
    </row>
    <row r="27" spans="1:10" s="7" customFormat="1" ht="12.6" customHeight="1" x14ac:dyDescent="0.25">
      <c r="A27" s="119" t="s">
        <v>32</v>
      </c>
      <c r="B27" s="120"/>
      <c r="C27" s="120"/>
      <c r="D27" s="120"/>
      <c r="E27" s="120"/>
      <c r="F27" s="120"/>
      <c r="G27" s="120"/>
      <c r="H27" s="120"/>
      <c r="I27" s="120"/>
      <c r="J27" s="121"/>
    </row>
    <row r="28" spans="1:10" s="7" customFormat="1" ht="12.6" customHeight="1" x14ac:dyDescent="0.25">
      <c r="A28" s="58" t="s">
        <v>33</v>
      </c>
      <c r="B28" s="45">
        <v>2</v>
      </c>
      <c r="C28" s="46" t="s">
        <v>2</v>
      </c>
      <c r="D28" s="47">
        <f t="shared" ref="D28:D38" si="9">SUM(E28:H28)</f>
        <v>30</v>
      </c>
      <c r="E28" s="47"/>
      <c r="F28" s="47"/>
      <c r="G28" s="57">
        <v>30</v>
      </c>
      <c r="H28" s="47"/>
      <c r="I28" s="53">
        <f>ROUNDUP(E28/15,0)</f>
        <v>0</v>
      </c>
      <c r="J28" s="51">
        <f>ROUNDUP((F28+G28+H28)/15,0)</f>
        <v>2</v>
      </c>
    </row>
    <row r="29" spans="1:10" s="7" customFormat="1" ht="12.6" customHeight="1" x14ac:dyDescent="0.25">
      <c r="A29" s="78" t="s">
        <v>87</v>
      </c>
      <c r="B29" s="45">
        <v>2</v>
      </c>
      <c r="C29" s="46" t="s">
        <v>2</v>
      </c>
      <c r="D29" s="47">
        <f t="shared" si="9"/>
        <v>30</v>
      </c>
      <c r="E29" s="47">
        <v>30</v>
      </c>
      <c r="F29" s="47"/>
      <c r="G29" s="57"/>
      <c r="H29" s="47"/>
      <c r="I29" s="53">
        <f>ROUNDUP(E29/15,0)</f>
        <v>2</v>
      </c>
      <c r="J29" s="51">
        <f t="shared" ref="J29:J38" si="10">ROUNDUP((F29+G29+H29)/15,0)</f>
        <v>0</v>
      </c>
    </row>
    <row r="30" spans="1:10" s="7" customFormat="1" ht="12.6" customHeight="1" x14ac:dyDescent="0.25">
      <c r="A30" s="58" t="s">
        <v>50</v>
      </c>
      <c r="B30" s="45">
        <v>3</v>
      </c>
      <c r="C30" s="46" t="s">
        <v>2</v>
      </c>
      <c r="D30" s="47">
        <f t="shared" si="9"/>
        <v>45</v>
      </c>
      <c r="E30" s="51">
        <v>15</v>
      </c>
      <c r="F30" s="51">
        <v>10</v>
      </c>
      <c r="G30" s="59">
        <v>20</v>
      </c>
      <c r="H30" s="51"/>
      <c r="I30" s="53">
        <f t="shared" ref="I30:I38" si="11">ROUNDUP(E30/15,0)</f>
        <v>1</v>
      </c>
      <c r="J30" s="51">
        <f t="shared" si="10"/>
        <v>2</v>
      </c>
    </row>
    <row r="31" spans="1:10" s="7" customFormat="1" ht="12.6" customHeight="1" x14ac:dyDescent="0.25">
      <c r="A31" s="58" t="s">
        <v>35</v>
      </c>
      <c r="B31" s="45">
        <v>4</v>
      </c>
      <c r="C31" s="52" t="s">
        <v>2</v>
      </c>
      <c r="D31" s="47">
        <f t="shared" si="9"/>
        <v>45</v>
      </c>
      <c r="E31" s="47">
        <v>15</v>
      </c>
      <c r="F31" s="47">
        <v>10</v>
      </c>
      <c r="G31" s="57">
        <v>20</v>
      </c>
      <c r="H31" s="47"/>
      <c r="I31" s="53">
        <f t="shared" si="11"/>
        <v>1</v>
      </c>
      <c r="J31" s="51">
        <f t="shared" si="10"/>
        <v>2</v>
      </c>
    </row>
    <row r="32" spans="1:10" s="7" customFormat="1" ht="12.6" customHeight="1" x14ac:dyDescent="0.25">
      <c r="A32" s="58" t="s">
        <v>88</v>
      </c>
      <c r="B32" s="45">
        <v>1</v>
      </c>
      <c r="C32" s="52" t="s">
        <v>2</v>
      </c>
      <c r="D32" s="47">
        <f t="shared" si="9"/>
        <v>15</v>
      </c>
      <c r="E32" s="51">
        <v>15</v>
      </c>
      <c r="F32" s="47"/>
      <c r="G32" s="57"/>
      <c r="H32" s="60"/>
      <c r="I32" s="53">
        <f t="shared" si="11"/>
        <v>1</v>
      </c>
      <c r="J32" s="51">
        <f t="shared" si="10"/>
        <v>0</v>
      </c>
    </row>
    <row r="33" spans="1:10" s="7" customFormat="1" ht="12.6" customHeight="1" x14ac:dyDescent="0.25">
      <c r="A33" s="58" t="s">
        <v>37</v>
      </c>
      <c r="B33" s="45">
        <v>4</v>
      </c>
      <c r="C33" s="52" t="s">
        <v>1</v>
      </c>
      <c r="D33" s="47">
        <f>SUM(E33:H33)</f>
        <v>45</v>
      </c>
      <c r="E33" s="61">
        <v>15</v>
      </c>
      <c r="F33" s="62">
        <v>4</v>
      </c>
      <c r="G33" s="62">
        <v>20</v>
      </c>
      <c r="H33" s="47">
        <v>6</v>
      </c>
      <c r="I33" s="53">
        <f>ROUNDUP(E33/15,0)</f>
        <v>1</v>
      </c>
      <c r="J33" s="51">
        <f t="shared" si="10"/>
        <v>2</v>
      </c>
    </row>
    <row r="34" spans="1:10" s="7" customFormat="1" ht="12.6" customHeight="1" x14ac:dyDescent="0.25">
      <c r="A34" s="58" t="s">
        <v>38</v>
      </c>
      <c r="B34" s="45">
        <v>3</v>
      </c>
      <c r="C34" s="46" t="s">
        <v>2</v>
      </c>
      <c r="D34" s="47">
        <f t="shared" si="9"/>
        <v>30</v>
      </c>
      <c r="E34" s="51">
        <v>15</v>
      </c>
      <c r="F34" s="51">
        <v>5</v>
      </c>
      <c r="G34" s="59">
        <v>10</v>
      </c>
      <c r="H34" s="51"/>
      <c r="I34" s="53">
        <f t="shared" si="11"/>
        <v>1</v>
      </c>
      <c r="J34" s="51">
        <f t="shared" si="10"/>
        <v>1</v>
      </c>
    </row>
    <row r="35" spans="1:10" s="7" customFormat="1" ht="12.6" customHeight="1" x14ac:dyDescent="0.25">
      <c r="A35" s="58" t="s">
        <v>39</v>
      </c>
      <c r="B35" s="45">
        <v>3</v>
      </c>
      <c r="C35" s="46" t="s">
        <v>1</v>
      </c>
      <c r="D35" s="47">
        <f t="shared" si="9"/>
        <v>30</v>
      </c>
      <c r="E35" s="46">
        <v>15</v>
      </c>
      <c r="F35" s="46">
        <v>5</v>
      </c>
      <c r="G35" s="46">
        <v>10</v>
      </c>
      <c r="H35" s="63"/>
      <c r="I35" s="53">
        <f t="shared" si="11"/>
        <v>1</v>
      </c>
      <c r="J35" s="51">
        <f t="shared" si="10"/>
        <v>1</v>
      </c>
    </row>
    <row r="36" spans="1:10" s="7" customFormat="1" ht="12.6" customHeight="1" x14ac:dyDescent="0.25">
      <c r="A36" s="58" t="s">
        <v>40</v>
      </c>
      <c r="B36" s="45">
        <v>2</v>
      </c>
      <c r="C36" s="46" t="s">
        <v>2</v>
      </c>
      <c r="D36" s="47">
        <f t="shared" si="9"/>
        <v>30</v>
      </c>
      <c r="E36" s="46">
        <v>15</v>
      </c>
      <c r="F36" s="46">
        <v>5</v>
      </c>
      <c r="G36" s="46">
        <v>10</v>
      </c>
      <c r="H36" s="63"/>
      <c r="I36" s="53">
        <f t="shared" si="11"/>
        <v>1</v>
      </c>
      <c r="J36" s="51">
        <f t="shared" si="10"/>
        <v>1</v>
      </c>
    </row>
    <row r="37" spans="1:10" s="7" customFormat="1" ht="12.6" customHeight="1" x14ac:dyDescent="0.25">
      <c r="A37" s="58" t="s">
        <v>4</v>
      </c>
      <c r="B37" s="45">
        <v>2</v>
      </c>
      <c r="C37" s="52" t="s">
        <v>2</v>
      </c>
      <c r="D37" s="47">
        <v>30</v>
      </c>
      <c r="E37" s="47">
        <v>15</v>
      </c>
      <c r="F37" s="47">
        <v>5</v>
      </c>
      <c r="G37" s="47">
        <v>10</v>
      </c>
      <c r="H37" s="47"/>
      <c r="I37" s="53">
        <f t="shared" si="11"/>
        <v>1</v>
      </c>
      <c r="J37" s="51">
        <f t="shared" si="10"/>
        <v>1</v>
      </c>
    </row>
    <row r="38" spans="1:10" s="7" customFormat="1" ht="12.6" customHeight="1" x14ac:dyDescent="0.25">
      <c r="A38" s="58" t="s">
        <v>41</v>
      </c>
      <c r="B38" s="45">
        <v>4</v>
      </c>
      <c r="C38" s="52" t="s">
        <v>2</v>
      </c>
      <c r="D38" s="47">
        <f t="shared" si="9"/>
        <v>45</v>
      </c>
      <c r="E38" s="47">
        <v>15</v>
      </c>
      <c r="F38" s="47">
        <v>10</v>
      </c>
      <c r="G38" s="47">
        <v>20</v>
      </c>
      <c r="H38" s="47"/>
      <c r="I38" s="53">
        <f t="shared" si="11"/>
        <v>1</v>
      </c>
      <c r="J38" s="51">
        <f t="shared" si="10"/>
        <v>2</v>
      </c>
    </row>
    <row r="39" spans="1:10" s="7" customFormat="1" ht="12.6" customHeight="1" x14ac:dyDescent="0.25">
      <c r="A39" s="86" t="s">
        <v>3</v>
      </c>
      <c r="B39" s="87">
        <f>SUM(B28:B38)</f>
        <v>30</v>
      </c>
      <c r="C39" s="88">
        <f>COUNTIF(C28:C38,"e")</f>
        <v>2</v>
      </c>
      <c r="D39" s="89">
        <f t="shared" ref="D39:J39" si="12">SUM(D28:D38)</f>
        <v>375</v>
      </c>
      <c r="E39" s="89">
        <f t="shared" si="12"/>
        <v>165</v>
      </c>
      <c r="F39" s="89">
        <f t="shared" si="12"/>
        <v>54</v>
      </c>
      <c r="G39" s="89">
        <f t="shared" si="12"/>
        <v>150</v>
      </c>
      <c r="H39" s="89">
        <f t="shared" si="12"/>
        <v>6</v>
      </c>
      <c r="I39" s="90">
        <f t="shared" si="12"/>
        <v>11</v>
      </c>
      <c r="J39" s="89">
        <f t="shared" si="12"/>
        <v>14</v>
      </c>
    </row>
    <row r="40" spans="1:10" s="7" customFormat="1" ht="12.6" customHeight="1" x14ac:dyDescent="0.25">
      <c r="A40" s="122" t="s">
        <v>42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s="22" customFormat="1" ht="12.6" customHeight="1" x14ac:dyDescent="0.2">
      <c r="A41" s="58" t="s">
        <v>43</v>
      </c>
      <c r="B41" s="45">
        <v>4</v>
      </c>
      <c r="C41" s="46" t="s">
        <v>1</v>
      </c>
      <c r="D41" s="36">
        <f>SUM(E41:H41)</f>
        <v>45</v>
      </c>
      <c r="E41" s="47"/>
      <c r="F41" s="47"/>
      <c r="G41" s="57">
        <v>45</v>
      </c>
      <c r="H41" s="47"/>
      <c r="I41" s="53">
        <f t="shared" ref="I41:I49" si="13">ROUNDUP(E41/15,0)</f>
        <v>0</v>
      </c>
      <c r="J41" s="51">
        <f>ROUNDUP((F41+G41+H41)/15,0)</f>
        <v>3</v>
      </c>
    </row>
    <row r="42" spans="1:10" s="7" customFormat="1" ht="12.6" customHeight="1" x14ac:dyDescent="0.25">
      <c r="A42" s="42" t="s">
        <v>44</v>
      </c>
      <c r="B42" s="40">
        <v>2</v>
      </c>
      <c r="C42" s="35" t="s">
        <v>2</v>
      </c>
      <c r="D42" s="36">
        <f>SUM(E42:H42)</f>
        <v>30</v>
      </c>
      <c r="E42" s="29"/>
      <c r="F42" s="36">
        <v>10</v>
      </c>
      <c r="G42" s="39">
        <v>20</v>
      </c>
      <c r="H42" s="36"/>
      <c r="I42" s="64">
        <f t="shared" si="13"/>
        <v>0</v>
      </c>
      <c r="J42" s="29">
        <f>ROUNDUP((F42+G42+H42)/15,0)</f>
        <v>2</v>
      </c>
    </row>
    <row r="43" spans="1:10" s="7" customFormat="1" ht="12.6" customHeight="1" x14ac:dyDescent="0.25">
      <c r="A43" s="58" t="s">
        <v>45</v>
      </c>
      <c r="B43" s="45">
        <v>4</v>
      </c>
      <c r="C43" s="52" t="s">
        <v>2</v>
      </c>
      <c r="D43" s="47">
        <f t="shared" ref="D43:D48" si="14">SUM(E43:H43)</f>
        <v>45</v>
      </c>
      <c r="E43" s="47">
        <v>15</v>
      </c>
      <c r="F43" s="47">
        <v>10</v>
      </c>
      <c r="G43" s="57">
        <v>20</v>
      </c>
      <c r="H43" s="47"/>
      <c r="I43" s="53">
        <f t="shared" si="13"/>
        <v>1</v>
      </c>
      <c r="J43" s="51">
        <f>ROUNDUP((F43+G43+H43)/15,0)</f>
        <v>2</v>
      </c>
    </row>
    <row r="44" spans="1:10" s="7" customFormat="1" ht="12.6" customHeight="1" x14ac:dyDescent="0.25">
      <c r="A44" s="58" t="s">
        <v>46</v>
      </c>
      <c r="B44" s="45">
        <v>3</v>
      </c>
      <c r="C44" s="52" t="s">
        <v>2</v>
      </c>
      <c r="D44" s="47">
        <f>SUM(E44:H44)</f>
        <v>30</v>
      </c>
      <c r="E44" s="51">
        <v>15</v>
      </c>
      <c r="F44" s="47">
        <v>5</v>
      </c>
      <c r="G44" s="47">
        <v>10</v>
      </c>
      <c r="H44" s="47"/>
      <c r="I44" s="53">
        <f t="shared" si="13"/>
        <v>1</v>
      </c>
      <c r="J44" s="51">
        <f>ROUNDUP((F44+G44+H44)/17,0)</f>
        <v>1</v>
      </c>
    </row>
    <row r="45" spans="1:10" s="7" customFormat="1" ht="12.6" customHeight="1" x14ac:dyDescent="0.25">
      <c r="A45" s="58" t="s">
        <v>47</v>
      </c>
      <c r="B45" s="45">
        <v>4</v>
      </c>
      <c r="C45" s="52" t="s">
        <v>1</v>
      </c>
      <c r="D45" s="47">
        <f t="shared" si="14"/>
        <v>45</v>
      </c>
      <c r="E45" s="61">
        <v>15</v>
      </c>
      <c r="F45" s="62">
        <v>10</v>
      </c>
      <c r="G45" s="62">
        <v>20</v>
      </c>
      <c r="H45" s="60"/>
      <c r="I45" s="53">
        <f t="shared" si="13"/>
        <v>1</v>
      </c>
      <c r="J45" s="51">
        <f>ROUNDUP((F45+G45+H45)/15,0)</f>
        <v>2</v>
      </c>
    </row>
    <row r="46" spans="1:10" s="7" customFormat="1" ht="12.6" customHeight="1" x14ac:dyDescent="0.25">
      <c r="A46" s="58" t="s">
        <v>48</v>
      </c>
      <c r="B46" s="45">
        <v>3</v>
      </c>
      <c r="C46" s="52" t="s">
        <v>2</v>
      </c>
      <c r="D46" s="47">
        <f t="shared" si="14"/>
        <v>45</v>
      </c>
      <c r="E46" s="61">
        <v>30</v>
      </c>
      <c r="F46" s="62">
        <v>5</v>
      </c>
      <c r="G46" s="62">
        <v>10</v>
      </c>
      <c r="H46" s="47"/>
      <c r="I46" s="53">
        <f t="shared" si="13"/>
        <v>2</v>
      </c>
      <c r="J46" s="51">
        <f>ROUNDUP((F46+G46+H46)/15,0)</f>
        <v>1</v>
      </c>
    </row>
    <row r="47" spans="1:10" s="7" customFormat="1" ht="14.25" customHeight="1" x14ac:dyDescent="0.25">
      <c r="A47" s="58" t="s">
        <v>49</v>
      </c>
      <c r="B47" s="45">
        <v>3</v>
      </c>
      <c r="C47" s="46" t="s">
        <v>2</v>
      </c>
      <c r="D47" s="47">
        <f t="shared" si="14"/>
        <v>30</v>
      </c>
      <c r="E47" s="61">
        <v>15</v>
      </c>
      <c r="F47" s="62">
        <v>5</v>
      </c>
      <c r="G47" s="62">
        <v>10</v>
      </c>
      <c r="H47" s="51"/>
      <c r="I47" s="53">
        <f t="shared" si="13"/>
        <v>1</v>
      </c>
      <c r="J47" s="51">
        <f>ROUNDUP((F47+G47+H47)/15,0)</f>
        <v>1</v>
      </c>
    </row>
    <row r="48" spans="1:10" s="7" customFormat="1" ht="12.6" customHeight="1" x14ac:dyDescent="0.25">
      <c r="A48" s="110" t="s">
        <v>54</v>
      </c>
      <c r="B48" s="45">
        <v>3</v>
      </c>
      <c r="C48" s="46" t="s">
        <v>2</v>
      </c>
      <c r="D48" s="47">
        <f t="shared" si="14"/>
        <v>45</v>
      </c>
      <c r="E48" s="61">
        <v>15</v>
      </c>
      <c r="F48" s="62">
        <v>10</v>
      </c>
      <c r="G48" s="62">
        <v>20</v>
      </c>
      <c r="H48" s="51"/>
      <c r="I48" s="53">
        <f t="shared" si="13"/>
        <v>1</v>
      </c>
      <c r="J48" s="51">
        <f>ROUNDUP((F48+G48+H48)/15,0)</f>
        <v>2</v>
      </c>
    </row>
    <row r="49" spans="1:10" s="8" customFormat="1" ht="12.6" customHeight="1" x14ac:dyDescent="0.25">
      <c r="A49" s="65" t="s">
        <v>51</v>
      </c>
      <c r="B49" s="45">
        <v>4</v>
      </c>
      <c r="C49" s="52" t="s">
        <v>1</v>
      </c>
      <c r="D49" s="47">
        <f>SUM(E49:H49)</f>
        <v>45</v>
      </c>
      <c r="E49" s="47">
        <v>15</v>
      </c>
      <c r="F49" s="47">
        <v>10</v>
      </c>
      <c r="G49" s="57">
        <v>20</v>
      </c>
      <c r="H49" s="47"/>
      <c r="I49" s="53">
        <f t="shared" si="13"/>
        <v>1</v>
      </c>
      <c r="J49" s="51">
        <f>ROUNDUP((F49+G49+H49)/15,0)</f>
        <v>2</v>
      </c>
    </row>
    <row r="50" spans="1:10" s="7" customFormat="1" ht="12.6" customHeight="1" x14ac:dyDescent="0.25">
      <c r="A50" s="81" t="s">
        <v>3</v>
      </c>
      <c r="B50" s="43">
        <f>SUM(B41:B49)</f>
        <v>30</v>
      </c>
      <c r="C50" s="82">
        <f>COUNTIF(C41:C49,"e")</f>
        <v>3</v>
      </c>
      <c r="D50" s="83">
        <f t="shared" ref="D50:J50" si="15">SUM(D41:D49)</f>
        <v>360</v>
      </c>
      <c r="E50" s="83">
        <f t="shared" si="15"/>
        <v>120</v>
      </c>
      <c r="F50" s="83">
        <f t="shared" si="15"/>
        <v>65</v>
      </c>
      <c r="G50" s="83">
        <f t="shared" si="15"/>
        <v>175</v>
      </c>
      <c r="H50" s="83">
        <f t="shared" si="15"/>
        <v>0</v>
      </c>
      <c r="I50" s="84">
        <f t="shared" si="15"/>
        <v>8</v>
      </c>
      <c r="J50" s="83">
        <f t="shared" si="15"/>
        <v>16</v>
      </c>
    </row>
    <row r="51" spans="1:10" s="14" customFormat="1" x14ac:dyDescent="0.2">
      <c r="A51" s="91" t="s">
        <v>52</v>
      </c>
      <c r="B51" s="85">
        <f t="shared" ref="B51:G51" si="16">B15+B26+B39+B50</f>
        <v>120</v>
      </c>
      <c r="C51" s="85">
        <f t="shared" si="16"/>
        <v>11</v>
      </c>
      <c r="D51" s="43">
        <f t="shared" si="16"/>
        <v>1445</v>
      </c>
      <c r="E51" s="92">
        <f t="shared" si="16"/>
        <v>545</v>
      </c>
      <c r="F51" s="93">
        <f t="shared" si="16"/>
        <v>339</v>
      </c>
      <c r="G51" s="93">
        <f t="shared" si="16"/>
        <v>555</v>
      </c>
      <c r="H51" s="93">
        <f>H50+H39+H26+H15</f>
        <v>6</v>
      </c>
      <c r="I51" s="94"/>
      <c r="J51" s="94"/>
    </row>
    <row r="52" spans="1:10" s="22" customFormat="1" x14ac:dyDescent="0.2">
      <c r="A52" s="95" t="s">
        <v>53</v>
      </c>
      <c r="B52" s="96"/>
      <c r="C52" s="97"/>
      <c r="D52" s="98"/>
      <c r="E52" s="87">
        <f>(E51/D51)*100</f>
        <v>37.716262975778548</v>
      </c>
      <c r="F52" s="108">
        <f>(F51/D51)*100</f>
        <v>23.460207612456745</v>
      </c>
      <c r="G52" s="109">
        <f>(G51/D51)*100</f>
        <v>38.408304498269899</v>
      </c>
      <c r="H52" s="109">
        <f>(H51/D51)*100</f>
        <v>0.41522491349480972</v>
      </c>
      <c r="I52" s="99"/>
      <c r="J52" s="100"/>
    </row>
    <row r="53" spans="1:10" s="22" customFormat="1" ht="13.5" x14ac:dyDescent="0.25">
      <c r="A53" s="23"/>
      <c r="B53" s="27"/>
      <c r="C53" s="15"/>
      <c r="D53" s="16"/>
      <c r="E53" s="17"/>
      <c r="F53" s="18"/>
      <c r="G53" s="19"/>
      <c r="H53" s="20"/>
      <c r="I53" s="21"/>
      <c r="J53" s="21"/>
    </row>
    <row r="54" spans="1:10" s="22" customFormat="1" ht="2.25" customHeight="1" x14ac:dyDescent="0.25">
      <c r="A54" s="23"/>
      <c r="B54" s="27"/>
      <c r="C54" s="15"/>
      <c r="D54" s="16"/>
      <c r="E54" s="17"/>
      <c r="F54" s="18"/>
      <c r="G54" s="19"/>
      <c r="H54" s="20"/>
      <c r="I54" s="21"/>
      <c r="J54" s="21"/>
    </row>
    <row r="55" spans="1:10" s="22" customFormat="1" ht="81.75" customHeight="1" x14ac:dyDescent="0.2">
      <c r="A55" s="35" t="s">
        <v>6</v>
      </c>
      <c r="B55" s="48" t="s">
        <v>0</v>
      </c>
      <c r="C55" s="79" t="s">
        <v>7</v>
      </c>
      <c r="D55" s="79" t="s">
        <v>8</v>
      </c>
      <c r="E55" s="80" t="s">
        <v>9</v>
      </c>
      <c r="F55" s="79" t="s">
        <v>10</v>
      </c>
      <c r="G55" s="79" t="s">
        <v>11</v>
      </c>
      <c r="H55" s="79" t="s">
        <v>12</v>
      </c>
      <c r="I55" s="79" t="s">
        <v>13</v>
      </c>
      <c r="J55" s="79" t="s">
        <v>14</v>
      </c>
    </row>
    <row r="56" spans="1:10" s="22" customFormat="1" ht="14.25" customHeight="1" x14ac:dyDescent="0.2">
      <c r="A56" s="111" t="s">
        <v>80</v>
      </c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 s="22" customFormat="1" ht="12.6" customHeight="1" x14ac:dyDescent="0.2">
      <c r="A57" s="42" t="s">
        <v>55</v>
      </c>
      <c r="B57" s="40">
        <v>4</v>
      </c>
      <c r="C57" s="35" t="s">
        <v>2</v>
      </c>
      <c r="D57" s="36">
        <f t="shared" ref="D57:D63" si="17">SUM(E57:H57)</f>
        <v>44</v>
      </c>
      <c r="E57" s="66">
        <v>15</v>
      </c>
      <c r="F57" s="67">
        <v>10</v>
      </c>
      <c r="G57" s="67">
        <v>19</v>
      </c>
      <c r="H57" s="36"/>
      <c r="I57" s="36">
        <f t="shared" ref="I57:I63" si="18">ROUNDUP(E57/15,0)</f>
        <v>1</v>
      </c>
      <c r="J57" s="29">
        <f t="shared" ref="J57:J63" si="19">ROUNDUP((F57+G57+H57)/15,0)</f>
        <v>2</v>
      </c>
    </row>
    <row r="58" spans="1:10" s="22" customFormat="1" ht="12.6" customHeight="1" x14ac:dyDescent="0.2">
      <c r="A58" s="42" t="s">
        <v>58</v>
      </c>
      <c r="B58" s="40">
        <v>4</v>
      </c>
      <c r="C58" s="35" t="s">
        <v>2</v>
      </c>
      <c r="D58" s="36">
        <f t="shared" si="17"/>
        <v>45</v>
      </c>
      <c r="E58" s="66">
        <v>15</v>
      </c>
      <c r="F58" s="67">
        <v>10</v>
      </c>
      <c r="G58" s="67">
        <v>20</v>
      </c>
      <c r="H58" s="36"/>
      <c r="I58" s="36">
        <f t="shared" si="18"/>
        <v>1</v>
      </c>
      <c r="J58" s="29">
        <f t="shared" si="19"/>
        <v>2</v>
      </c>
    </row>
    <row r="59" spans="1:10" s="22" customFormat="1" ht="12.6" customHeight="1" x14ac:dyDescent="0.2">
      <c r="A59" s="42" t="s">
        <v>59</v>
      </c>
      <c r="B59" s="40">
        <v>5</v>
      </c>
      <c r="C59" s="35" t="s">
        <v>1</v>
      </c>
      <c r="D59" s="36">
        <f t="shared" si="17"/>
        <v>59</v>
      </c>
      <c r="E59" s="66">
        <v>29</v>
      </c>
      <c r="F59" s="67">
        <v>4</v>
      </c>
      <c r="G59" s="67">
        <v>20</v>
      </c>
      <c r="H59" s="36">
        <v>6</v>
      </c>
      <c r="I59" s="36">
        <f t="shared" si="18"/>
        <v>2</v>
      </c>
      <c r="J59" s="29">
        <f t="shared" si="19"/>
        <v>2</v>
      </c>
    </row>
    <row r="60" spans="1:10" s="22" customFormat="1" ht="12.6" customHeight="1" x14ac:dyDescent="0.2">
      <c r="A60" s="42" t="s">
        <v>61</v>
      </c>
      <c r="B60" s="40">
        <v>3</v>
      </c>
      <c r="C60" s="35" t="s">
        <v>2</v>
      </c>
      <c r="D60" s="36">
        <f t="shared" si="17"/>
        <v>30</v>
      </c>
      <c r="E60" s="66">
        <v>15</v>
      </c>
      <c r="F60" s="67">
        <v>5</v>
      </c>
      <c r="G60" s="67">
        <v>10</v>
      </c>
      <c r="H60" s="36"/>
      <c r="I60" s="36">
        <f t="shared" si="18"/>
        <v>1</v>
      </c>
      <c r="J60" s="29">
        <f t="shared" si="19"/>
        <v>1</v>
      </c>
    </row>
    <row r="61" spans="1:10" s="22" customFormat="1" ht="12.6" customHeight="1" x14ac:dyDescent="0.2">
      <c r="A61" s="42" t="s">
        <v>60</v>
      </c>
      <c r="B61" s="40">
        <v>5</v>
      </c>
      <c r="C61" s="35" t="s">
        <v>2</v>
      </c>
      <c r="D61" s="36">
        <f t="shared" si="17"/>
        <v>59</v>
      </c>
      <c r="E61" s="66">
        <v>29</v>
      </c>
      <c r="F61" s="67">
        <v>4</v>
      </c>
      <c r="G61" s="67">
        <v>20</v>
      </c>
      <c r="H61" s="36">
        <v>6</v>
      </c>
      <c r="I61" s="36">
        <f t="shared" si="18"/>
        <v>2</v>
      </c>
      <c r="J61" s="29">
        <f t="shared" si="19"/>
        <v>2</v>
      </c>
    </row>
    <row r="62" spans="1:10" s="24" customFormat="1" ht="12.6" customHeight="1" x14ac:dyDescent="0.2">
      <c r="A62" s="42" t="s">
        <v>63</v>
      </c>
      <c r="B62" s="40">
        <v>5</v>
      </c>
      <c r="C62" s="38" t="s">
        <v>1</v>
      </c>
      <c r="D62" s="36">
        <f>SUM(E62:H62)</f>
        <v>60</v>
      </c>
      <c r="E62" s="40">
        <v>15</v>
      </c>
      <c r="F62" s="67">
        <v>15</v>
      </c>
      <c r="G62" s="68">
        <v>30</v>
      </c>
      <c r="H62" s="36"/>
      <c r="I62" s="36">
        <f t="shared" si="18"/>
        <v>1</v>
      </c>
      <c r="J62" s="29">
        <f t="shared" si="19"/>
        <v>3</v>
      </c>
    </row>
    <row r="63" spans="1:10" s="22" customFormat="1" ht="12.6" customHeight="1" x14ac:dyDescent="0.2">
      <c r="A63" s="42" t="s">
        <v>62</v>
      </c>
      <c r="B63" s="40">
        <v>4</v>
      </c>
      <c r="C63" s="35" t="s">
        <v>2</v>
      </c>
      <c r="D63" s="36">
        <f t="shared" si="17"/>
        <v>45</v>
      </c>
      <c r="E63" s="66">
        <v>15</v>
      </c>
      <c r="F63" s="67">
        <v>4</v>
      </c>
      <c r="G63" s="67">
        <v>20</v>
      </c>
      <c r="H63" s="36">
        <v>6</v>
      </c>
      <c r="I63" s="36">
        <f t="shared" si="18"/>
        <v>1</v>
      </c>
      <c r="J63" s="29">
        <f t="shared" si="19"/>
        <v>2</v>
      </c>
    </row>
    <row r="64" spans="1:10" s="22" customFormat="1" ht="12.6" customHeight="1" x14ac:dyDescent="0.2">
      <c r="A64" s="37" t="s">
        <v>3</v>
      </c>
      <c r="B64" s="32">
        <f>SUM(B57:B63)</f>
        <v>30</v>
      </c>
      <c r="C64" s="33">
        <f>COUNTIF(C55:C63,"e")</f>
        <v>2</v>
      </c>
      <c r="D64" s="31">
        <f t="shared" ref="D64:J64" si="20">SUM(D57:D63)</f>
        <v>342</v>
      </c>
      <c r="E64" s="31">
        <f t="shared" si="20"/>
        <v>133</v>
      </c>
      <c r="F64" s="31">
        <f t="shared" si="20"/>
        <v>52</v>
      </c>
      <c r="G64" s="31">
        <f t="shared" si="20"/>
        <v>139</v>
      </c>
      <c r="H64" s="31">
        <f t="shared" si="20"/>
        <v>18</v>
      </c>
      <c r="I64" s="31">
        <f t="shared" si="20"/>
        <v>9</v>
      </c>
      <c r="J64" s="31">
        <f t="shared" si="20"/>
        <v>14</v>
      </c>
    </row>
    <row r="65" spans="1:10" s="22" customFormat="1" ht="12.6" customHeight="1" x14ac:dyDescent="0.2">
      <c r="A65" s="113" t="s">
        <v>81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 s="24" customFormat="1" ht="12.6" customHeight="1" x14ac:dyDescent="0.2">
      <c r="A66" s="42" t="s">
        <v>64</v>
      </c>
      <c r="B66" s="40">
        <v>2</v>
      </c>
      <c r="C66" s="38" t="s">
        <v>1</v>
      </c>
      <c r="D66" s="36">
        <f t="shared" ref="D66:D75" si="21">SUM(E66:H66)</f>
        <v>30</v>
      </c>
      <c r="E66" s="36">
        <v>15</v>
      </c>
      <c r="F66" s="36">
        <v>5</v>
      </c>
      <c r="G66" s="39">
        <v>10</v>
      </c>
      <c r="H66" s="36"/>
      <c r="I66" s="36">
        <f>ROUNDUP(E66/15,0)</f>
        <v>1</v>
      </c>
      <c r="J66" s="29">
        <f>ROUNDUP((F66+G66+H66)/15,0)</f>
        <v>1</v>
      </c>
    </row>
    <row r="67" spans="1:10" s="22" customFormat="1" ht="12.6" customHeight="1" x14ac:dyDescent="0.2">
      <c r="A67" s="42" t="s">
        <v>65</v>
      </c>
      <c r="B67" s="40">
        <v>4</v>
      </c>
      <c r="C67" s="35" t="s">
        <v>1</v>
      </c>
      <c r="D67" s="36">
        <f t="shared" si="21"/>
        <v>45</v>
      </c>
      <c r="E67" s="36">
        <v>15</v>
      </c>
      <c r="F67" s="36">
        <v>10</v>
      </c>
      <c r="G67" s="39">
        <v>20</v>
      </c>
      <c r="H67" s="36"/>
      <c r="I67" s="36">
        <f t="shared" ref="I67:I75" si="22">ROUNDUP(E67/15,0)</f>
        <v>1</v>
      </c>
      <c r="J67" s="29">
        <f t="shared" ref="J67:J75" si="23">ROUNDUP((F67+G67+H67)/15,0)</f>
        <v>2</v>
      </c>
    </row>
    <row r="68" spans="1:10" s="22" customFormat="1" ht="12.6" customHeight="1" x14ac:dyDescent="0.2">
      <c r="A68" s="42" t="s">
        <v>79</v>
      </c>
      <c r="B68" s="40">
        <v>3</v>
      </c>
      <c r="C68" s="35" t="s">
        <v>2</v>
      </c>
      <c r="D68" s="36">
        <f t="shared" si="21"/>
        <v>45</v>
      </c>
      <c r="E68" s="36">
        <v>15</v>
      </c>
      <c r="F68" s="36">
        <v>10</v>
      </c>
      <c r="G68" s="39">
        <v>20</v>
      </c>
      <c r="H68" s="36"/>
      <c r="I68" s="36">
        <f>ROUNDUP(E68/15,0)</f>
        <v>1</v>
      </c>
      <c r="J68" s="29">
        <f>ROUNDUP((F68+G68+H68)/15,0)</f>
        <v>2</v>
      </c>
    </row>
    <row r="69" spans="1:10" s="24" customFormat="1" ht="12.6" customHeight="1" x14ac:dyDescent="0.2">
      <c r="A69" s="42" t="s">
        <v>66</v>
      </c>
      <c r="B69" s="40">
        <v>4</v>
      </c>
      <c r="C69" s="38" t="s">
        <v>1</v>
      </c>
      <c r="D69" s="36">
        <f t="shared" si="21"/>
        <v>59</v>
      </c>
      <c r="E69" s="66">
        <v>29</v>
      </c>
      <c r="F69" s="67">
        <v>10</v>
      </c>
      <c r="G69" s="67">
        <v>20</v>
      </c>
      <c r="H69" s="36"/>
      <c r="I69" s="36">
        <f t="shared" si="22"/>
        <v>2</v>
      </c>
      <c r="J69" s="29">
        <f t="shared" si="23"/>
        <v>2</v>
      </c>
    </row>
    <row r="70" spans="1:10" s="24" customFormat="1" ht="12.6" customHeight="1" x14ac:dyDescent="0.2">
      <c r="A70" s="42" t="s">
        <v>67</v>
      </c>
      <c r="B70" s="40">
        <v>2</v>
      </c>
      <c r="C70" s="38" t="s">
        <v>2</v>
      </c>
      <c r="D70" s="36">
        <f t="shared" si="21"/>
        <v>30</v>
      </c>
      <c r="E70" s="40">
        <v>15</v>
      </c>
      <c r="F70" s="67">
        <v>5</v>
      </c>
      <c r="G70" s="68">
        <v>10</v>
      </c>
      <c r="H70" s="36"/>
      <c r="I70" s="36">
        <f t="shared" si="22"/>
        <v>1</v>
      </c>
      <c r="J70" s="29">
        <f t="shared" si="23"/>
        <v>1</v>
      </c>
    </row>
    <row r="71" spans="1:10" s="24" customFormat="1" ht="12.6" customHeight="1" x14ac:dyDescent="0.2">
      <c r="A71" s="42" t="s">
        <v>68</v>
      </c>
      <c r="B71" s="40">
        <v>2</v>
      </c>
      <c r="C71" s="38" t="s">
        <v>2</v>
      </c>
      <c r="D71" s="36">
        <f t="shared" si="21"/>
        <v>30</v>
      </c>
      <c r="E71" s="40">
        <v>15</v>
      </c>
      <c r="F71" s="67">
        <v>5</v>
      </c>
      <c r="G71" s="68">
        <v>10</v>
      </c>
      <c r="H71" s="36"/>
      <c r="I71" s="36">
        <f t="shared" si="22"/>
        <v>1</v>
      </c>
      <c r="J71" s="29">
        <f t="shared" si="23"/>
        <v>1</v>
      </c>
    </row>
    <row r="72" spans="1:10" s="25" customFormat="1" x14ac:dyDescent="0.2">
      <c r="A72" s="42" t="s">
        <v>69</v>
      </c>
      <c r="B72" s="40">
        <v>4</v>
      </c>
      <c r="C72" s="38" t="s">
        <v>1</v>
      </c>
      <c r="D72" s="36">
        <f t="shared" si="21"/>
        <v>45</v>
      </c>
      <c r="E72" s="40">
        <v>15</v>
      </c>
      <c r="F72" s="67">
        <v>10</v>
      </c>
      <c r="G72" s="68">
        <v>20</v>
      </c>
      <c r="H72" s="36"/>
      <c r="I72" s="36">
        <f t="shared" si="22"/>
        <v>1</v>
      </c>
      <c r="J72" s="29">
        <f t="shared" si="23"/>
        <v>2</v>
      </c>
    </row>
    <row r="73" spans="1:10" s="25" customFormat="1" x14ac:dyDescent="0.2">
      <c r="A73" s="42" t="s">
        <v>70</v>
      </c>
      <c r="B73" s="40">
        <v>3</v>
      </c>
      <c r="C73" s="38" t="s">
        <v>2</v>
      </c>
      <c r="D73" s="36">
        <f t="shared" si="21"/>
        <v>45</v>
      </c>
      <c r="E73" s="40">
        <v>15</v>
      </c>
      <c r="F73" s="67">
        <v>10</v>
      </c>
      <c r="G73" s="68">
        <v>20</v>
      </c>
      <c r="H73" s="36"/>
      <c r="I73" s="36">
        <f t="shared" si="22"/>
        <v>1</v>
      </c>
      <c r="J73" s="29">
        <f t="shared" si="23"/>
        <v>2</v>
      </c>
    </row>
    <row r="74" spans="1:10" s="25" customFormat="1" x14ac:dyDescent="0.2">
      <c r="A74" s="42" t="s">
        <v>71</v>
      </c>
      <c r="B74" s="40">
        <v>1</v>
      </c>
      <c r="C74" s="38" t="s">
        <v>2</v>
      </c>
      <c r="D74" s="36">
        <f t="shared" si="21"/>
        <v>15</v>
      </c>
      <c r="E74" s="40"/>
      <c r="F74" s="67"/>
      <c r="G74" s="68">
        <v>15</v>
      </c>
      <c r="H74" s="36"/>
      <c r="I74" s="36"/>
      <c r="J74" s="29">
        <f t="shared" si="23"/>
        <v>1</v>
      </c>
    </row>
    <row r="75" spans="1:10" s="25" customFormat="1" x14ac:dyDescent="0.2">
      <c r="A75" s="42" t="s">
        <v>73</v>
      </c>
      <c r="B75" s="40">
        <v>5</v>
      </c>
      <c r="C75" s="38" t="s">
        <v>1</v>
      </c>
      <c r="D75" s="36">
        <f t="shared" si="21"/>
        <v>0</v>
      </c>
      <c r="E75" s="40"/>
      <c r="F75" s="67"/>
      <c r="G75" s="68"/>
      <c r="H75" s="36"/>
      <c r="I75" s="36">
        <f t="shared" si="22"/>
        <v>0</v>
      </c>
      <c r="J75" s="29">
        <f t="shared" si="23"/>
        <v>0</v>
      </c>
    </row>
    <row r="76" spans="1:10" s="25" customFormat="1" ht="13.5" x14ac:dyDescent="0.2">
      <c r="A76" s="37" t="s">
        <v>3</v>
      </c>
      <c r="B76" s="32">
        <f>SUM(B66:B75)</f>
        <v>30</v>
      </c>
      <c r="C76" s="33">
        <f>COUNTIF(C66:C75,"e")</f>
        <v>5</v>
      </c>
      <c r="D76" s="31">
        <f t="shared" ref="D76:I76" si="24">SUM(D66:D75)</f>
        <v>344</v>
      </c>
      <c r="E76" s="31">
        <f t="shared" si="24"/>
        <v>134</v>
      </c>
      <c r="F76" s="31">
        <f t="shared" si="24"/>
        <v>65</v>
      </c>
      <c r="G76" s="31">
        <f t="shared" si="24"/>
        <v>145</v>
      </c>
      <c r="H76" s="31">
        <f t="shared" si="24"/>
        <v>0</v>
      </c>
      <c r="I76" s="31">
        <f t="shared" si="24"/>
        <v>9</v>
      </c>
      <c r="J76" s="41">
        <f>ROUNDUP((F76+G76+H76)/15,0)</f>
        <v>14</v>
      </c>
    </row>
    <row r="77" spans="1:10" s="25" customFormat="1" ht="13.5" x14ac:dyDescent="0.2">
      <c r="A77" s="114" t="s">
        <v>82</v>
      </c>
      <c r="B77" s="114"/>
      <c r="C77" s="114"/>
      <c r="D77" s="114"/>
      <c r="E77" s="114"/>
      <c r="F77" s="114"/>
      <c r="G77" s="114"/>
      <c r="H77" s="114"/>
      <c r="I77" s="114"/>
      <c r="J77" s="114"/>
    </row>
    <row r="78" spans="1:10" s="25" customFormat="1" x14ac:dyDescent="0.2">
      <c r="A78" s="42" t="s">
        <v>74</v>
      </c>
      <c r="B78" s="40">
        <v>2</v>
      </c>
      <c r="C78" s="38" t="s">
        <v>2</v>
      </c>
      <c r="D78" s="36">
        <f t="shared" ref="D78:D84" si="25">SUM(E78:H78)</f>
        <v>30</v>
      </c>
      <c r="E78" s="69">
        <v>15</v>
      </c>
      <c r="F78" s="67">
        <v>5</v>
      </c>
      <c r="G78" s="68">
        <v>10</v>
      </c>
      <c r="H78" s="36"/>
      <c r="I78" s="36">
        <f>ROUNDUP(E78/15,0)</f>
        <v>1</v>
      </c>
      <c r="J78" s="29">
        <f>ROUNDUP((F78+G78+H78)/15,0)</f>
        <v>1</v>
      </c>
    </row>
    <row r="79" spans="1:10" s="25" customFormat="1" x14ac:dyDescent="0.2">
      <c r="A79" s="42" t="s">
        <v>75</v>
      </c>
      <c r="B79" s="40">
        <v>4</v>
      </c>
      <c r="C79" s="38" t="s">
        <v>2</v>
      </c>
      <c r="D79" s="36">
        <f t="shared" si="25"/>
        <v>45</v>
      </c>
      <c r="E79" s="66">
        <v>15</v>
      </c>
      <c r="F79" s="66">
        <v>8</v>
      </c>
      <c r="G79" s="66">
        <v>20</v>
      </c>
      <c r="H79" s="36">
        <v>2</v>
      </c>
      <c r="I79" s="36">
        <f t="shared" ref="I79:I84" si="26">ROUNDUP(E79/15,0)</f>
        <v>1</v>
      </c>
      <c r="J79" s="29">
        <f t="shared" ref="J79:J84" si="27">ROUNDUP((F79+G79+H79)/15,0)</f>
        <v>2</v>
      </c>
    </row>
    <row r="80" spans="1:10" s="25" customFormat="1" ht="25.5" customHeight="1" x14ac:dyDescent="0.2">
      <c r="A80" s="104" t="s">
        <v>76</v>
      </c>
      <c r="B80" s="40">
        <v>5</v>
      </c>
      <c r="C80" s="38" t="s">
        <v>1</v>
      </c>
      <c r="D80" s="36">
        <f t="shared" si="25"/>
        <v>59</v>
      </c>
      <c r="E80" s="66">
        <v>15</v>
      </c>
      <c r="F80" s="66">
        <v>8</v>
      </c>
      <c r="G80" s="66">
        <v>30</v>
      </c>
      <c r="H80" s="36">
        <v>6</v>
      </c>
      <c r="I80" s="36">
        <f t="shared" si="26"/>
        <v>1</v>
      </c>
      <c r="J80" s="29">
        <f t="shared" si="27"/>
        <v>3</v>
      </c>
    </row>
    <row r="81" spans="1:10" s="25" customFormat="1" x14ac:dyDescent="0.2">
      <c r="A81" s="42" t="s">
        <v>77</v>
      </c>
      <c r="B81" s="40">
        <v>4</v>
      </c>
      <c r="C81" s="38" t="s">
        <v>2</v>
      </c>
      <c r="D81" s="36">
        <f t="shared" si="25"/>
        <v>45</v>
      </c>
      <c r="E81" s="66">
        <v>15</v>
      </c>
      <c r="F81" s="66">
        <v>10</v>
      </c>
      <c r="G81" s="66">
        <v>20</v>
      </c>
      <c r="H81" s="36"/>
      <c r="I81" s="36">
        <f t="shared" si="26"/>
        <v>1</v>
      </c>
      <c r="J81" s="29">
        <f t="shared" si="27"/>
        <v>2</v>
      </c>
    </row>
    <row r="82" spans="1:10" s="25" customFormat="1" x14ac:dyDescent="0.2">
      <c r="A82" s="42" t="s">
        <v>78</v>
      </c>
      <c r="B82" s="40">
        <v>4</v>
      </c>
      <c r="C82" s="38" t="s">
        <v>2</v>
      </c>
      <c r="D82" s="36">
        <f t="shared" si="25"/>
        <v>45</v>
      </c>
      <c r="E82" s="66">
        <v>15</v>
      </c>
      <c r="F82" s="66">
        <v>10</v>
      </c>
      <c r="G82" s="66">
        <v>20</v>
      </c>
      <c r="H82" s="36"/>
      <c r="I82" s="36">
        <f t="shared" si="26"/>
        <v>1</v>
      </c>
      <c r="J82" s="29">
        <f t="shared" si="27"/>
        <v>2</v>
      </c>
    </row>
    <row r="83" spans="1:10" s="25" customFormat="1" x14ac:dyDescent="0.2">
      <c r="A83" s="42" t="s">
        <v>72</v>
      </c>
      <c r="B83" s="40">
        <v>3</v>
      </c>
      <c r="C83" s="38" t="s">
        <v>2</v>
      </c>
      <c r="D83" s="36">
        <f t="shared" si="25"/>
        <v>45</v>
      </c>
      <c r="E83" s="36"/>
      <c r="F83" s="36"/>
      <c r="G83" s="36">
        <v>45</v>
      </c>
      <c r="H83" s="36"/>
      <c r="I83" s="36">
        <f t="shared" si="26"/>
        <v>0</v>
      </c>
      <c r="J83" s="29">
        <f t="shared" si="27"/>
        <v>3</v>
      </c>
    </row>
    <row r="84" spans="1:10" s="25" customFormat="1" x14ac:dyDescent="0.2">
      <c r="A84" s="42" t="s">
        <v>84</v>
      </c>
      <c r="B84" s="40">
        <v>8</v>
      </c>
      <c r="C84" s="38" t="s">
        <v>1</v>
      </c>
      <c r="D84" s="36">
        <f t="shared" si="25"/>
        <v>0</v>
      </c>
      <c r="E84" s="36"/>
      <c r="F84" s="36"/>
      <c r="G84" s="36"/>
      <c r="H84" s="36"/>
      <c r="I84" s="36">
        <f t="shared" si="26"/>
        <v>0</v>
      </c>
      <c r="J84" s="29">
        <f t="shared" si="27"/>
        <v>0</v>
      </c>
    </row>
    <row r="85" spans="1:10" ht="13.5" x14ac:dyDescent="0.2">
      <c r="A85" s="37" t="s">
        <v>3</v>
      </c>
      <c r="B85" s="74">
        <f>SUM(B78:B84)</f>
        <v>30</v>
      </c>
      <c r="C85" s="75">
        <f>COUNTIF(C78:C84,"e")</f>
        <v>2</v>
      </c>
      <c r="D85" s="76">
        <f t="shared" ref="D85:I85" si="28">SUM(D78:D84)</f>
        <v>269</v>
      </c>
      <c r="E85" s="31">
        <f t="shared" si="28"/>
        <v>75</v>
      </c>
      <c r="F85" s="31">
        <f t="shared" si="28"/>
        <v>41</v>
      </c>
      <c r="G85" s="31">
        <f t="shared" si="28"/>
        <v>145</v>
      </c>
      <c r="H85" s="31">
        <f t="shared" si="28"/>
        <v>8</v>
      </c>
      <c r="I85" s="31">
        <f t="shared" si="28"/>
        <v>5</v>
      </c>
      <c r="J85" s="41">
        <f>ROUNDUP((F85+G85+H85)/15,0)</f>
        <v>13</v>
      </c>
    </row>
    <row r="86" spans="1:10" ht="13.5" x14ac:dyDescent="0.2">
      <c r="A86" s="101" t="s">
        <v>56</v>
      </c>
      <c r="B86" s="32">
        <f t="shared" ref="B86:H86" si="29">B64+B76+B85</f>
        <v>90</v>
      </c>
      <c r="C86" s="32">
        <f t="shared" si="29"/>
        <v>9</v>
      </c>
      <c r="D86" s="32">
        <f t="shared" si="29"/>
        <v>955</v>
      </c>
      <c r="E86" s="73">
        <f t="shared" si="29"/>
        <v>342</v>
      </c>
      <c r="F86" s="34">
        <f t="shared" si="29"/>
        <v>158</v>
      </c>
      <c r="G86" s="34">
        <f t="shared" si="29"/>
        <v>429</v>
      </c>
      <c r="H86" s="34">
        <f t="shared" si="29"/>
        <v>26</v>
      </c>
      <c r="I86" s="28"/>
      <c r="J86" s="30"/>
    </row>
    <row r="87" spans="1:10" ht="13.5" x14ac:dyDescent="0.2">
      <c r="A87" s="102" t="s">
        <v>57</v>
      </c>
      <c r="B87" s="77">
        <f>+B85+B76+B64+B50+B39+B15+B26</f>
        <v>210</v>
      </c>
      <c r="C87" s="77">
        <f>+C86+C51</f>
        <v>20</v>
      </c>
      <c r="D87" s="77">
        <f>+D86+D51</f>
        <v>2400</v>
      </c>
      <c r="E87" s="77">
        <f t="shared" ref="E87:H87" si="30">+E86+E51</f>
        <v>887</v>
      </c>
      <c r="F87" s="77">
        <f t="shared" si="30"/>
        <v>497</v>
      </c>
      <c r="G87" s="77">
        <f t="shared" si="30"/>
        <v>984</v>
      </c>
      <c r="H87" s="77">
        <f t="shared" si="30"/>
        <v>32</v>
      </c>
      <c r="I87" s="11"/>
      <c r="J87" s="11"/>
    </row>
    <row r="88" spans="1:10" ht="13.5" x14ac:dyDescent="0.2">
      <c r="A88" s="103" t="s">
        <v>53</v>
      </c>
      <c r="B88" s="70"/>
      <c r="C88" s="71"/>
      <c r="D88" s="72"/>
      <c r="E88" s="105">
        <f>(E87/D87)*100</f>
        <v>36.958333333333329</v>
      </c>
      <c r="F88" s="106">
        <f>(F87/D87)*100</f>
        <v>20.708333333333336</v>
      </c>
      <c r="G88" s="107">
        <f>(G87/D87)*100</f>
        <v>41</v>
      </c>
      <c r="H88" s="107">
        <f>(H87/D87)*100</f>
        <v>1.3333333333333335</v>
      </c>
      <c r="I88" s="12"/>
      <c r="J88" s="13"/>
    </row>
    <row r="89" spans="1:10" x14ac:dyDescent="0.2">
      <c r="A89" t="s">
        <v>89</v>
      </c>
      <c r="J89" s="5"/>
    </row>
    <row r="90" spans="1:10" x14ac:dyDescent="0.2">
      <c r="J90" s="5"/>
    </row>
    <row r="91" spans="1:10" x14ac:dyDescent="0.2">
      <c r="J91" s="5"/>
    </row>
    <row r="92" spans="1:10" x14ac:dyDescent="0.2">
      <c r="J92" s="5"/>
    </row>
    <row r="93" spans="1:10" x14ac:dyDescent="0.2">
      <c r="J93" s="5"/>
    </row>
    <row r="94" spans="1:10" x14ac:dyDescent="0.2">
      <c r="J94" s="5"/>
    </row>
    <row r="95" spans="1:10" x14ac:dyDescent="0.2">
      <c r="J95" s="5"/>
    </row>
    <row r="96" spans="1:10" x14ac:dyDescent="0.2">
      <c r="J96" s="5"/>
    </row>
    <row r="97" spans="10:10" x14ac:dyDescent="0.2">
      <c r="J97" s="5"/>
    </row>
    <row r="98" spans="10:10" x14ac:dyDescent="0.2">
      <c r="J98" s="5"/>
    </row>
    <row r="99" spans="10:10" x14ac:dyDescent="0.2">
      <c r="J99" s="5"/>
    </row>
    <row r="100" spans="10:10" x14ac:dyDescent="0.2">
      <c r="J100" s="5"/>
    </row>
    <row r="101" spans="10:10" x14ac:dyDescent="0.2">
      <c r="J101" s="5"/>
    </row>
    <row r="102" spans="10:10" x14ac:dyDescent="0.2">
      <c r="J102" s="5"/>
    </row>
    <row r="103" spans="10:10" x14ac:dyDescent="0.2">
      <c r="J103" s="5"/>
    </row>
    <row r="104" spans="10:10" x14ac:dyDescent="0.2">
      <c r="J104" s="5"/>
    </row>
    <row r="105" spans="10:10" x14ac:dyDescent="0.2">
      <c r="J105" s="5"/>
    </row>
    <row r="106" spans="10:10" x14ac:dyDescent="0.2">
      <c r="J106" s="5"/>
    </row>
    <row r="107" spans="10:10" x14ac:dyDescent="0.2">
      <c r="J107" s="5"/>
    </row>
    <row r="108" spans="10:10" x14ac:dyDescent="0.2">
      <c r="J108" s="5"/>
    </row>
    <row r="109" spans="10:10" x14ac:dyDescent="0.2">
      <c r="J109" s="5"/>
    </row>
    <row r="110" spans="10:10" x14ac:dyDescent="0.2">
      <c r="J110" s="5"/>
    </row>
    <row r="111" spans="10:10" x14ac:dyDescent="0.2">
      <c r="J111" s="5"/>
    </row>
    <row r="112" spans="10:10" x14ac:dyDescent="0.2">
      <c r="J112" s="5"/>
    </row>
    <row r="113" spans="10:10" x14ac:dyDescent="0.2">
      <c r="J113" s="5"/>
    </row>
    <row r="114" spans="10:10" x14ac:dyDescent="0.2">
      <c r="J114" s="5"/>
    </row>
    <row r="115" spans="10:10" x14ac:dyDescent="0.2">
      <c r="J115" s="5"/>
    </row>
    <row r="116" spans="10:10" x14ac:dyDescent="0.2">
      <c r="J116" s="5"/>
    </row>
    <row r="117" spans="10:10" x14ac:dyDescent="0.2">
      <c r="J117" s="5"/>
    </row>
    <row r="118" spans="10:10" x14ac:dyDescent="0.2">
      <c r="J118" s="5"/>
    </row>
    <row r="119" spans="10:10" x14ac:dyDescent="0.2">
      <c r="J119" s="5"/>
    </row>
    <row r="120" spans="10:10" x14ac:dyDescent="0.2">
      <c r="J120" s="5"/>
    </row>
    <row r="121" spans="10:10" x14ac:dyDescent="0.2">
      <c r="J121" s="5"/>
    </row>
    <row r="122" spans="10:10" x14ac:dyDescent="0.2">
      <c r="J122" s="5"/>
    </row>
    <row r="123" spans="10:10" x14ac:dyDescent="0.2">
      <c r="J123" s="5"/>
    </row>
    <row r="124" spans="10:10" x14ac:dyDescent="0.2">
      <c r="J124" s="5"/>
    </row>
    <row r="125" spans="10:10" x14ac:dyDescent="0.2">
      <c r="J125" s="5"/>
    </row>
    <row r="126" spans="10:10" x14ac:dyDescent="0.2">
      <c r="J126" s="5"/>
    </row>
    <row r="127" spans="10:10" x14ac:dyDescent="0.2">
      <c r="J127" s="5"/>
    </row>
    <row r="128" spans="10:10" x14ac:dyDescent="0.2">
      <c r="J128" s="5"/>
    </row>
    <row r="129" spans="10:10" x14ac:dyDescent="0.2">
      <c r="J129" s="5"/>
    </row>
    <row r="130" spans="10:10" x14ac:dyDescent="0.2">
      <c r="J130" s="5"/>
    </row>
    <row r="131" spans="10:10" x14ac:dyDescent="0.2">
      <c r="J131" s="5"/>
    </row>
    <row r="132" spans="10:10" x14ac:dyDescent="0.2">
      <c r="J132" s="5"/>
    </row>
    <row r="133" spans="10:10" x14ac:dyDescent="0.2">
      <c r="J133" s="5"/>
    </row>
    <row r="134" spans="10:10" x14ac:dyDescent="0.2">
      <c r="J134" s="5"/>
    </row>
    <row r="135" spans="10:10" x14ac:dyDescent="0.2">
      <c r="J135" s="5"/>
    </row>
    <row r="136" spans="10:10" x14ac:dyDescent="0.2">
      <c r="J136" s="5"/>
    </row>
    <row r="137" spans="10:10" x14ac:dyDescent="0.2">
      <c r="J137" s="5"/>
    </row>
    <row r="138" spans="10:10" x14ac:dyDescent="0.2">
      <c r="J138" s="5"/>
    </row>
    <row r="139" spans="10:10" x14ac:dyDescent="0.2">
      <c r="J139" s="5"/>
    </row>
    <row r="140" spans="10:10" x14ac:dyDescent="0.2">
      <c r="J140" s="5"/>
    </row>
    <row r="141" spans="10:10" x14ac:dyDescent="0.2">
      <c r="J141" s="5"/>
    </row>
    <row r="142" spans="10:10" x14ac:dyDescent="0.2">
      <c r="J142" s="5"/>
    </row>
    <row r="143" spans="10:10" x14ac:dyDescent="0.2">
      <c r="J143" s="5"/>
    </row>
    <row r="144" spans="10:10" x14ac:dyDescent="0.2">
      <c r="J144" s="5"/>
    </row>
    <row r="145" spans="10:10" x14ac:dyDescent="0.2">
      <c r="J145" s="5"/>
    </row>
    <row r="146" spans="10:10" x14ac:dyDescent="0.2">
      <c r="J146" s="5"/>
    </row>
    <row r="147" spans="10:10" x14ac:dyDescent="0.2">
      <c r="J147" s="5"/>
    </row>
    <row r="148" spans="10:10" x14ac:dyDescent="0.2">
      <c r="J148" s="5"/>
    </row>
    <row r="149" spans="10:10" x14ac:dyDescent="0.2">
      <c r="J149" s="5"/>
    </row>
    <row r="150" spans="10:10" x14ac:dyDescent="0.2">
      <c r="J150" s="5"/>
    </row>
    <row r="151" spans="10:10" x14ac:dyDescent="0.2">
      <c r="J151" s="5"/>
    </row>
    <row r="152" spans="10:10" x14ac:dyDescent="0.2">
      <c r="J152" s="5"/>
    </row>
    <row r="153" spans="10:10" x14ac:dyDescent="0.2">
      <c r="J153" s="5"/>
    </row>
    <row r="154" spans="10:10" x14ac:dyDescent="0.2">
      <c r="J154" s="5"/>
    </row>
    <row r="155" spans="10:10" x14ac:dyDescent="0.2">
      <c r="J155" s="5"/>
    </row>
    <row r="156" spans="10:10" x14ac:dyDescent="0.2">
      <c r="J156" s="5"/>
    </row>
    <row r="157" spans="10:10" x14ac:dyDescent="0.2">
      <c r="J157" s="5"/>
    </row>
    <row r="158" spans="10:10" x14ac:dyDescent="0.2">
      <c r="J158" s="5"/>
    </row>
    <row r="159" spans="10:10" x14ac:dyDescent="0.2">
      <c r="J159" s="5"/>
    </row>
    <row r="160" spans="10:10" x14ac:dyDescent="0.2">
      <c r="J160" s="5"/>
    </row>
    <row r="161" spans="10:10" x14ac:dyDescent="0.2">
      <c r="J161" s="5"/>
    </row>
    <row r="162" spans="10:10" x14ac:dyDescent="0.2">
      <c r="J162" s="5"/>
    </row>
    <row r="163" spans="10:10" x14ac:dyDescent="0.2">
      <c r="J163" s="5"/>
    </row>
    <row r="164" spans="10:10" x14ac:dyDescent="0.2">
      <c r="J164" s="5"/>
    </row>
    <row r="165" spans="10:10" x14ac:dyDescent="0.2">
      <c r="J165" s="5"/>
    </row>
    <row r="166" spans="10:10" x14ac:dyDescent="0.2">
      <c r="J166" s="5"/>
    </row>
    <row r="167" spans="10:10" x14ac:dyDescent="0.2">
      <c r="J167" s="5"/>
    </row>
    <row r="168" spans="10:10" x14ac:dyDescent="0.2">
      <c r="J168" s="5"/>
    </row>
    <row r="169" spans="10:10" x14ac:dyDescent="0.2">
      <c r="J169" s="5"/>
    </row>
    <row r="170" spans="10:10" x14ac:dyDescent="0.2">
      <c r="J170" s="5"/>
    </row>
    <row r="171" spans="10:10" x14ac:dyDescent="0.2">
      <c r="J171" s="5"/>
    </row>
    <row r="172" spans="10:10" x14ac:dyDescent="0.2">
      <c r="J172" s="5"/>
    </row>
    <row r="173" spans="10:10" x14ac:dyDescent="0.2">
      <c r="J173" s="5"/>
    </row>
    <row r="174" spans="10:10" x14ac:dyDescent="0.2">
      <c r="J174" s="5"/>
    </row>
    <row r="175" spans="10:10" x14ac:dyDescent="0.2">
      <c r="J175" s="5"/>
    </row>
    <row r="176" spans="10:10" x14ac:dyDescent="0.2">
      <c r="J176" s="5"/>
    </row>
    <row r="177" spans="10:10" x14ac:dyDescent="0.2">
      <c r="J177" s="5"/>
    </row>
    <row r="178" spans="10:10" x14ac:dyDescent="0.2">
      <c r="J178" s="5"/>
    </row>
    <row r="179" spans="10:10" x14ac:dyDescent="0.2">
      <c r="J179" s="5"/>
    </row>
    <row r="180" spans="10:10" x14ac:dyDescent="0.2">
      <c r="J180" s="5"/>
    </row>
    <row r="181" spans="10:10" x14ac:dyDescent="0.2">
      <c r="J181" s="5"/>
    </row>
    <row r="182" spans="10:10" x14ac:dyDescent="0.2">
      <c r="J182" s="5"/>
    </row>
    <row r="183" spans="10:10" x14ac:dyDescent="0.2">
      <c r="J183" s="5"/>
    </row>
    <row r="184" spans="10:10" x14ac:dyDescent="0.2">
      <c r="J184" s="5"/>
    </row>
    <row r="185" spans="10:10" x14ac:dyDescent="0.2">
      <c r="J185" s="5"/>
    </row>
    <row r="186" spans="10:10" x14ac:dyDescent="0.2">
      <c r="J186" s="5"/>
    </row>
    <row r="187" spans="10:10" x14ac:dyDescent="0.2">
      <c r="J187" s="5"/>
    </row>
    <row r="188" spans="10:10" x14ac:dyDescent="0.2">
      <c r="J188" s="5"/>
    </row>
    <row r="189" spans="10:10" x14ac:dyDescent="0.2">
      <c r="J189" s="5"/>
    </row>
    <row r="190" spans="10:10" x14ac:dyDescent="0.2">
      <c r="J190" s="5"/>
    </row>
    <row r="191" spans="10:10" x14ac:dyDescent="0.2">
      <c r="J191" s="5"/>
    </row>
    <row r="192" spans="10:10" x14ac:dyDescent="0.2">
      <c r="J192" s="5"/>
    </row>
    <row r="193" spans="10:10" x14ac:dyDescent="0.2">
      <c r="J193" s="5"/>
    </row>
    <row r="194" spans="10:10" x14ac:dyDescent="0.2">
      <c r="J194" s="5"/>
    </row>
    <row r="195" spans="10:10" x14ac:dyDescent="0.2">
      <c r="J195" s="5"/>
    </row>
    <row r="196" spans="10:10" x14ac:dyDescent="0.2">
      <c r="J196" s="5"/>
    </row>
    <row r="197" spans="10:10" x14ac:dyDescent="0.2">
      <c r="J197" s="5"/>
    </row>
    <row r="198" spans="10:10" x14ac:dyDescent="0.2">
      <c r="J198" s="5"/>
    </row>
    <row r="199" spans="10:10" x14ac:dyDescent="0.2">
      <c r="J199" s="5"/>
    </row>
    <row r="200" spans="10:10" x14ac:dyDescent="0.2">
      <c r="J200" s="5"/>
    </row>
    <row r="201" spans="10:10" x14ac:dyDescent="0.2">
      <c r="J201" s="5"/>
    </row>
    <row r="202" spans="10:10" x14ac:dyDescent="0.2">
      <c r="J202" s="5"/>
    </row>
    <row r="203" spans="10:10" x14ac:dyDescent="0.2">
      <c r="J203" s="5"/>
    </row>
    <row r="204" spans="10:10" x14ac:dyDescent="0.2">
      <c r="J204" s="5"/>
    </row>
    <row r="205" spans="10:10" x14ac:dyDescent="0.2">
      <c r="J205" s="5"/>
    </row>
    <row r="206" spans="10:10" x14ac:dyDescent="0.2">
      <c r="J206" s="5"/>
    </row>
    <row r="207" spans="10:10" x14ac:dyDescent="0.2">
      <c r="J207" s="5"/>
    </row>
    <row r="208" spans="10:10" x14ac:dyDescent="0.2">
      <c r="J208" s="5"/>
    </row>
    <row r="209" spans="10:10" x14ac:dyDescent="0.2">
      <c r="J209" s="5"/>
    </row>
    <row r="210" spans="10:10" x14ac:dyDescent="0.2">
      <c r="J210" s="5"/>
    </row>
    <row r="211" spans="10:10" x14ac:dyDescent="0.2">
      <c r="J211" s="5"/>
    </row>
    <row r="212" spans="10:10" x14ac:dyDescent="0.2">
      <c r="J212" s="5"/>
    </row>
    <row r="213" spans="10:10" x14ac:dyDescent="0.2">
      <c r="J213" s="5"/>
    </row>
    <row r="214" spans="10:10" x14ac:dyDescent="0.2">
      <c r="J214" s="5"/>
    </row>
    <row r="215" spans="10:10" x14ac:dyDescent="0.2">
      <c r="J215" s="5"/>
    </row>
    <row r="216" spans="10:10" x14ac:dyDescent="0.2">
      <c r="J216" s="5"/>
    </row>
  </sheetData>
  <sheetProtection selectLockedCells="1" selectUnlockedCells="1"/>
  <mergeCells count="9">
    <mergeCell ref="A56:J56"/>
    <mergeCell ref="A1:J1"/>
    <mergeCell ref="A65:J65"/>
    <mergeCell ref="A77:J77"/>
    <mergeCell ref="A2:J2"/>
    <mergeCell ref="A4:J4"/>
    <mergeCell ref="A16:J16"/>
    <mergeCell ref="A27:J27"/>
    <mergeCell ref="A40:J40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Semester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2019-05-09T06:46:52Z</cp:lastPrinted>
  <dcterms:created xsi:type="dcterms:W3CDTF">2013-01-21T11:52:24Z</dcterms:created>
  <dcterms:modified xsi:type="dcterms:W3CDTF">2020-05-12T09:39:34Z</dcterms:modified>
</cp:coreProperties>
</file>